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  <c r="D24"/>
  <c r="D20"/>
  <c r="C23"/>
  <c r="C14"/>
  <c r="C38" l="1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<sst xmlns="http://schemas.openxmlformats.org/spreadsheetml/2006/main" count="45" uniqueCount="42">
  <si>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</si>
  <si>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</si>
  <si>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</si>
  <si>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</si>
  <si>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</si>
  <si>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</si>
  <si>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</si>
  <si>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</si>
  <si>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</si>
  <si>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</si>
  <si>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</si>
  <si>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</si>
  <si>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</si>
  <si>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</si>
  <si>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</si>
  <si>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</si>
  <si>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</si>
  <si>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</si>
  <si>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</si>
  <si>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</si>
  <si>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</si>
  <si>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</si>
  <si>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</si>
  <si>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</si>
  <si>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</si>
  <si>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</si>
  <si>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</si>
  <si>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</si>
  <si>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</si>
  <si>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</si>
  <si>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</si>
  <si>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</si>
  <si>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</si>
  <si>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</si>
  <si>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</si>
  <si>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</si>
  <si>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</si>
  <si>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</si>
  <si>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</si>
  <si>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расположенного по адресу:ул. Лебедева, д.11 за 2013 год</t>
  </si>
  <si>
    <t>содержание автотехники (гсм, запчасти, трансп. расходы)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</si>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</sst>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570312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39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6488.58</v>
      </c>
      <c r="E3" s="21"/>
    </row>
    <row r="4" spans="1:6" s="20" customFormat="1" ht="16.5" thickBot="1">
      <c r="A4" s="3"/>
      <c r="B4" s="3" t="s">
        <v>31</v>
      </c>
      <c r="C4" s="4"/>
      <c r="D4" s="27">
        <v>108</v>
      </c>
      <c r="E4" s="21"/>
    </row>
    <row r="5" spans="1:6" ht="51.75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25024.416833333333</v>
      </c>
      <c r="D6" s="29">
        <f>D9+D10+D11+D12+D14+D13</f>
        <v>300293.00199999998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1147.8333333333333</v>
      </c>
      <c r="D9" s="30">
        <v>13774</v>
      </c>
      <c r="E9" s="21"/>
    </row>
    <row r="10" spans="1:6" s="20" customFormat="1" ht="15.75">
      <c r="A10" s="10"/>
      <c r="B10" s="11" t="s">
        <v>6</v>
      </c>
      <c r="C10" s="24">
        <f t="shared" si="0"/>
        <v>2214.5833333333335</v>
      </c>
      <c r="D10" s="30">
        <v>26575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13575.083333333334</v>
      </c>
      <c r="D11" s="30">
        <v>162901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2742.1668333333332</v>
      </c>
      <c r="D12" s="30">
        <f>D11*0.202</f>
        <v>32906.002</v>
      </c>
      <c r="E12" s="21"/>
    </row>
    <row r="13" spans="1:6" s="20" customFormat="1" ht="15.75">
      <c r="A13" s="10"/>
      <c r="B13" s="11" t="s">
        <v>40</v>
      </c>
      <c r="C13" s="24">
        <f>D13/12</f>
        <v>1274.0833333333333</v>
      </c>
      <c r="D13" s="30">
        <v>15289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4070.6666666666665</v>
      </c>
      <c r="D14" s="30">
        <v>48848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13103.942166666666</v>
      </c>
      <c r="D15" s="29">
        <f>D16+D17+D18+D19</f>
        <v>157247.30600000001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10487.75</v>
      </c>
      <c r="D16" s="30">
        <v>125853</v>
      </c>
      <c r="E16" s="21"/>
    </row>
    <row r="17" spans="1:6" s="20" customFormat="1" ht="15.75">
      <c r="A17" s="10"/>
      <c r="B17" s="11" t="s">
        <v>26</v>
      </c>
      <c r="C17" s="24">
        <f t="shared" si="0"/>
        <v>162.91666666666666</v>
      </c>
      <c r="D17" s="30">
        <v>1955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334.75</v>
      </c>
      <c r="D18" s="30">
        <v>4017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2118.5255000000002</v>
      </c>
      <c r="D19" s="30">
        <f>D16*0.202</f>
        <v>25422.306</v>
      </c>
      <c r="E19" s="21"/>
    </row>
    <row r="20" spans="1:6" ht="15.75">
      <c r="A20" s="8">
        <v>3</v>
      </c>
      <c r="B20" s="9" t="s">
        <v>7</v>
      </c>
      <c r="C20" s="23">
        <f t="shared" si="0"/>
        <v>7122.416666666667</v>
      </c>
      <c r="D20" s="29">
        <f>D21+D22+D23</f>
        <v>85469</v>
      </c>
      <c r="F20" s="20"/>
    </row>
    <row r="21" spans="1:6" s="20" customFormat="1" ht="15.75">
      <c r="A21" s="10"/>
      <c r="B21" s="11" t="s">
        <v>8</v>
      </c>
      <c r="C21" s="24">
        <f t="shared" si="0"/>
        <v>5519.25</v>
      </c>
      <c r="D21" s="30">
        <v>66231</v>
      </c>
      <c r="E21" s="21"/>
    </row>
    <row r="22" spans="1:6" s="20" customFormat="1" ht="15.75">
      <c r="A22" s="10"/>
      <c r="B22" s="11" t="s">
        <v>18</v>
      </c>
      <c r="C22" s="24">
        <f t="shared" si="0"/>
        <v>76.083333333333329</v>
      </c>
      <c r="D22" s="30">
        <v>913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1527.0833333333333</v>
      </c>
      <c r="D23" s="30">
        <v>18325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9596</v>
      </c>
      <c r="D24" s="29">
        <f>D26+D27+D28+D25</f>
        <v>115152</v>
      </c>
      <c r="F24" s="20"/>
    </row>
    <row r="25" spans="1:6" s="20" customFormat="1" ht="15.75">
      <c r="A25" s="10"/>
      <c r="B25" s="11" t="s">
        <v>41</v>
      </c>
      <c r="C25" s="24">
        <f>D25/12</f>
        <v>226.75</v>
      </c>
      <c r="D25" s="30">
        <v>2721</v>
      </c>
      <c r="E25" s="21"/>
    </row>
    <row r="26" spans="1:6" s="20" customFormat="1" ht="15.75">
      <c r="A26" s="10"/>
      <c r="B26" s="11" t="s">
        <v>10</v>
      </c>
      <c r="C26" s="24">
        <f t="shared" si="0"/>
        <v>0</v>
      </c>
      <c r="D26" s="30"/>
      <c r="E26" s="21"/>
    </row>
    <row r="27" spans="1:6" s="20" customFormat="1" ht="15.75">
      <c r="A27" s="10"/>
      <c r="B27" s="11" t="s">
        <v>11</v>
      </c>
      <c r="C27" s="24">
        <f t="shared" si="0"/>
        <v>3511.9166666666665</v>
      </c>
      <c r="D27" s="30">
        <v>42143</v>
      </c>
      <c r="E27" s="21"/>
    </row>
    <row r="28" spans="1:6" s="20" customFormat="1" ht="15.75">
      <c r="A28" s="10"/>
      <c r="B28" s="11" t="s">
        <v>12</v>
      </c>
      <c r="C28" s="24">
        <f t="shared" si="0"/>
        <v>5857.333333333333</v>
      </c>
      <c r="D28" s="30">
        <v>70288</v>
      </c>
      <c r="E28" s="21"/>
    </row>
    <row r="29" spans="1:6" ht="31.5">
      <c r="A29" s="12">
        <v>5</v>
      </c>
      <c r="B29" s="13" t="s">
        <v>13</v>
      </c>
      <c r="C29" s="23">
        <f t="shared" si="0"/>
        <v>2400.7745999999997</v>
      </c>
      <c r="D29" s="29">
        <f>D3*0.37*12</f>
        <v>28809.295199999997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12375.746833333333</v>
      </c>
      <c r="D30" s="29">
        <f>D31+D32+D33+D34+D35+D36+D37+D38</f>
        <v>148508.962</v>
      </c>
      <c r="F30" s="20"/>
    </row>
    <row r="31" spans="1:6" s="20" customFormat="1" ht="15.75">
      <c r="A31" s="10"/>
      <c r="B31" s="11" t="s">
        <v>27</v>
      </c>
      <c r="C31" s="24">
        <f>D31/12</f>
        <v>3522.3333333333335</v>
      </c>
      <c r="D31" s="30">
        <v>42268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2611.0833333333335</v>
      </c>
      <c r="D32" s="30">
        <v>31333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1590</v>
      </c>
      <c r="D33" s="30">
        <v>19080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997.33333333333337</v>
      </c>
      <c r="D34" s="30">
        <v>11968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1050.0801666666669</v>
      </c>
      <c r="D35" s="30">
        <f>(D32+D33+D34)*0.202</f>
        <v>12600.962000000001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780.16666666666663</v>
      </c>
      <c r="D36" s="30">
        <v>9362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108</v>
      </c>
      <c r="D37" s="30">
        <f>1*12*D4</f>
        <v>1296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1716.75</v>
      </c>
      <c r="D38" s="30">
        <v>20601</v>
      </c>
      <c r="E38" s="21"/>
      <c r="F38" s="22"/>
    </row>
    <row r="39" spans="1:6" ht="15.75">
      <c r="A39" s="8"/>
      <c r="B39" s="9" t="s">
        <v>21</v>
      </c>
      <c r="C39" s="23">
        <f t="shared" si="0"/>
        <v>4177.3978260000004</v>
      </c>
      <c r="D39" s="29">
        <f>(D6+D15+D20+D24+D29+D30)*0.06</f>
        <v>50128.773912000004</v>
      </c>
      <c r="F39" s="20"/>
    </row>
    <row r="40" spans="1:6" ht="15.75">
      <c r="A40" s="8"/>
      <c r="B40" s="9" t="s">
        <v>23</v>
      </c>
      <c r="C40" s="14">
        <f>C6+C15+C20+C24+C29+C30+C39</f>
        <v>73800.694925999996</v>
      </c>
      <c r="D40" s="29">
        <f>D6+D15+D20+D24+D29+D30+D39</f>
        <v>885608.33911200007</v>
      </c>
    </row>
    <row r="41" spans="1:6" ht="16.5" thickBot="1">
      <c r="A41" s="15"/>
      <c r="B41" s="16" t="s">
        <v>17</v>
      </c>
      <c r="C41" s="18"/>
      <c r="D41" s="31">
        <v>885232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2014-03-12T07:26:14Z</cp:lastPrinted>
  <dcterms:created xsi:type="dcterms:W3CDTF">2013-11-15T13:17:51Z</dcterms:created>
  <dcterms:modified xsi:type="dcterms:W3CDTF">2014-03-12T07:26:16Z</dcterms:modified>
</cp:coreProperties>
</file>