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5" i="1"/>
  <c r="D24"/>
  <c r="D23"/>
  <c r="D20" s="1"/>
  <c r="C23"/>
  <c r="C14"/>
  <c r="C38" l="1"/>
  <c r="C36"/>
  <c r="C34"/>
  <c r="C33"/>
  <c r="C32"/>
  <c r="C31"/>
  <c r="D37"/>
  <c r="C37" s="1"/>
  <c r="D35"/>
  <c r="D12"/>
  <c r="D6" s="1"/>
  <c r="D29"/>
  <c r="C29" s="1"/>
  <c r="C28"/>
  <c r="C27"/>
  <c r="C26"/>
  <c r="C22"/>
  <c r="C21"/>
  <c r="C17"/>
  <c r="C16"/>
  <c r="C9"/>
  <c r="C8"/>
  <c r="C7"/>
  <c r="C10"/>
  <c r="D19"/>
  <c r="C13"/>
  <c r="C19" l="1"/>
  <c r="D15"/>
  <c r="D30"/>
  <c r="C12"/>
  <c r="C35"/>
  <c r="C30" s="1"/>
  <c r="C11"/>
  <c r="C18"/>
  <c r="C15" s="1"/>
  <c r="C24"/>
  <c r="D39" l="1"/>
  <c r="D40" s="1"/>
  <c r="C6"/>
  <c r="C20"/>
  <c r="C39" l="1"/>
  <c r="C40" s="1"/>
</calcChain>
</file>

<file path=xl/sharedStrings.xml><?xml version="1.0" encoding="utf-8"?>
<sst xmlns="http://schemas.openxmlformats.org/spreadsheetml/2006/main" count="45" uniqueCount="42">
  <si>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</si>
  <si>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</si>
  <si>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</si>
  <si>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</si>
  <si>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</si>
  <si>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</si>
  <si>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</si>
  <si>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</si>
  <si>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</si>
  <si>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</si>
  <si>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</si>
  <si>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</si>
  <si>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</si>
  <si>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</si>
  <si>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</si>
  <si>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</si>
  <si>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</si>
  <si>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</si>
  <si>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</si>
  <si>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</si>
  <si>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</si>
  <si>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</si>
  <si>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</si>
  <si>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</si>
  <si>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</si>
  <si>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</si>
  <si>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</si>
  <si>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</si>
  <si>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</si>
  <si>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</si>
  <si>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</si>
  <si>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</si>
  <si>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</si>
  <si>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</si>
  <si>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</si>
  <si>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</si>
  <si>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Исп.Гл.экономист Маркова О.Г. 433601</t>
  </si>
  <si>
    <t>зарплата рабочих по уборке</t>
  </si>
  <si>
    <t>услуги по вывозу крупногабаритнго мусора и механизир.уборке</t>
  </si>
  <si>
    <t>расположенного по адресу:ул. Лебедева, д.15 за 2013 год</t>
  </si>
  <si>
    <t>содержание автотехники (гсм, запчасти, трансп. расходы)</t>
  </si>
  <si>
    <t>страхование лифтов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</si>
</sst>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3" xfId="0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wrapText="1"/>
    </xf>
    <xf numFmtId="1" fontId="5" fillId="0" borderId="6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workbookViewId="0">
      <selection activeCell="B10" sqref="B10"/>
    </sheetView>
  </sheetViews>
  <sheetFormatPr defaultRowHeight="15"/>
  <cols>
    <col min="1" max="1" width="3.85546875" customWidth="1"/>
    <col min="2" max="2" width="75.42578125" customWidth="1"/>
    <col min="3" max="3" width="15.42578125" style="17" customWidth="1"/>
    <col min="4" max="4" width="15.7109375" style="25" customWidth="1"/>
    <col min="5" max="5" width="14.5703125" style="17" customWidth="1"/>
    <col min="6" max="6" width="11.42578125" customWidth="1"/>
  </cols>
  <sheetData>
    <row r="1" spans="1:6" ht="15.75">
      <c r="A1" s="1" t="s">
        <v>0</v>
      </c>
      <c r="B1" s="1"/>
      <c r="C1" s="2"/>
      <c r="D1" s="26"/>
    </row>
    <row r="2" spans="1:6" ht="15.75">
      <c r="A2" s="1" t="s">
        <v>39</v>
      </c>
      <c r="B2" s="1"/>
      <c r="C2" s="2"/>
      <c r="D2" s="26"/>
    </row>
    <row r="3" spans="1:6" s="20" customFormat="1" ht="15.75">
      <c r="A3" s="3"/>
      <c r="B3" s="3" t="s">
        <v>25</v>
      </c>
      <c r="C3" s="4"/>
      <c r="D3" s="27">
        <v>3712.63</v>
      </c>
      <c r="E3" s="21"/>
    </row>
    <row r="4" spans="1:6" s="20" customFormat="1" ht="16.5" thickBot="1">
      <c r="A4" s="3"/>
      <c r="B4" s="3" t="s">
        <v>31</v>
      </c>
      <c r="C4" s="4"/>
      <c r="D4" s="27">
        <v>108</v>
      </c>
      <c r="E4" s="21"/>
    </row>
    <row r="5" spans="1:6" ht="48" customHeight="1">
      <c r="A5" s="5" t="s">
        <v>1</v>
      </c>
      <c r="B5" s="6" t="s">
        <v>2</v>
      </c>
      <c r="C5" s="7" t="s">
        <v>20</v>
      </c>
      <c r="D5" s="28" t="s">
        <v>24</v>
      </c>
      <c r="E5" s="19"/>
    </row>
    <row r="6" spans="1:6" ht="31.5">
      <c r="A6" s="8">
        <v>1</v>
      </c>
      <c r="B6" s="9" t="s">
        <v>35</v>
      </c>
      <c r="C6" s="14">
        <f>C9+C10+C11+C12+C14+C13</f>
        <v>15181.233499999998</v>
      </c>
      <c r="D6" s="29">
        <f>D9+D10+D11+D12+D14+D13</f>
        <v>182174.802</v>
      </c>
      <c r="F6" s="20"/>
    </row>
    <row r="7" spans="1:6" s="20" customFormat="1" ht="15.75">
      <c r="A7" s="10"/>
      <c r="B7" s="11" t="s">
        <v>3</v>
      </c>
      <c r="C7" s="24">
        <f t="shared" ref="C7:C39" si="0">D7/12</f>
        <v>0</v>
      </c>
      <c r="D7" s="30"/>
      <c r="E7" s="21"/>
    </row>
    <row r="8" spans="1:6" s="20" customFormat="1" ht="15.75">
      <c r="A8" s="10"/>
      <c r="B8" s="11" t="s">
        <v>4</v>
      </c>
      <c r="C8" s="24">
        <f t="shared" si="0"/>
        <v>0</v>
      </c>
      <c r="D8" s="30"/>
      <c r="E8" s="21"/>
    </row>
    <row r="9" spans="1:6" s="20" customFormat="1" ht="15.75">
      <c r="A9" s="10"/>
      <c r="B9" s="11" t="s">
        <v>19</v>
      </c>
      <c r="C9" s="24">
        <f t="shared" si="0"/>
        <v>1314.3333333333333</v>
      </c>
      <c r="D9" s="30">
        <v>15772</v>
      </c>
      <c r="E9" s="21"/>
    </row>
    <row r="10" spans="1:6" s="20" customFormat="1" ht="15.75">
      <c r="A10" s="10"/>
      <c r="B10" s="11" t="s">
        <v>6</v>
      </c>
      <c r="C10" s="24">
        <f t="shared" si="0"/>
        <v>1219</v>
      </c>
      <c r="D10" s="30">
        <v>14628</v>
      </c>
      <c r="E10" s="21"/>
      <c r="F10" s="22"/>
    </row>
    <row r="11" spans="1:6" s="20" customFormat="1" ht="31.5">
      <c r="A11" s="10"/>
      <c r="B11" s="11" t="s">
        <v>33</v>
      </c>
      <c r="C11" s="24">
        <f t="shared" si="0"/>
        <v>8191.75</v>
      </c>
      <c r="D11" s="30">
        <v>98301</v>
      </c>
      <c r="E11" s="21"/>
      <c r="F11" s="22"/>
    </row>
    <row r="12" spans="1:6" s="20" customFormat="1" ht="15.75">
      <c r="A12" s="10"/>
      <c r="B12" s="11" t="s">
        <v>22</v>
      </c>
      <c r="C12" s="24">
        <f t="shared" si="0"/>
        <v>1654.7335</v>
      </c>
      <c r="D12" s="30">
        <f>D11*0.202</f>
        <v>19856.802</v>
      </c>
      <c r="E12" s="21"/>
    </row>
    <row r="13" spans="1:6" s="20" customFormat="1" ht="15.75">
      <c r="A13" s="10"/>
      <c r="B13" s="11" t="s">
        <v>40</v>
      </c>
      <c r="C13" s="24">
        <f>D13/12</f>
        <v>782.41666666666663</v>
      </c>
      <c r="D13" s="30">
        <v>9389</v>
      </c>
      <c r="E13" s="21"/>
      <c r="F13" s="22"/>
    </row>
    <row r="14" spans="1:6" s="20" customFormat="1" ht="18.75" customHeight="1">
      <c r="A14" s="10"/>
      <c r="B14" s="11" t="s">
        <v>34</v>
      </c>
      <c r="C14" s="24">
        <f t="shared" si="0"/>
        <v>2019</v>
      </c>
      <c r="D14" s="30">
        <v>24228</v>
      </c>
      <c r="E14" s="21"/>
      <c r="F14" s="22"/>
    </row>
    <row r="15" spans="1:6" ht="15.75">
      <c r="A15" s="8">
        <v>2</v>
      </c>
      <c r="B15" s="9" t="s">
        <v>5</v>
      </c>
      <c r="C15" s="14">
        <f>C16+C17+C18+C19</f>
        <v>8897.2908333333326</v>
      </c>
      <c r="D15" s="29">
        <f>D16+D17+D18+D19</f>
        <v>106767.49</v>
      </c>
      <c r="E15" s="21"/>
      <c r="F15" s="20"/>
    </row>
    <row r="16" spans="1:6" s="20" customFormat="1" ht="15.75">
      <c r="A16" s="10"/>
      <c r="B16" s="11" t="s">
        <v>37</v>
      </c>
      <c r="C16" s="24">
        <f t="shared" si="0"/>
        <v>7187.083333333333</v>
      </c>
      <c r="D16" s="30">
        <v>86245</v>
      </c>
      <c r="E16" s="21"/>
    </row>
    <row r="17" spans="1:6" s="20" customFormat="1" ht="15.75">
      <c r="A17" s="10"/>
      <c r="B17" s="11" t="s">
        <v>26</v>
      </c>
      <c r="C17" s="24">
        <f t="shared" si="0"/>
        <v>78.916666666666671</v>
      </c>
      <c r="D17" s="30">
        <v>947</v>
      </c>
      <c r="E17" s="21"/>
      <c r="F17" s="22"/>
    </row>
    <row r="18" spans="1:6" s="20" customFormat="1" ht="15.75">
      <c r="A18" s="10"/>
      <c r="B18" s="11" t="s">
        <v>6</v>
      </c>
      <c r="C18" s="24">
        <f t="shared" si="0"/>
        <v>179.5</v>
      </c>
      <c r="D18" s="30">
        <v>2154</v>
      </c>
      <c r="E18" s="21"/>
      <c r="F18" s="22"/>
    </row>
    <row r="19" spans="1:6" s="20" customFormat="1" ht="15.75">
      <c r="A19" s="10"/>
      <c r="B19" s="11" t="s">
        <v>22</v>
      </c>
      <c r="C19" s="24">
        <f t="shared" si="0"/>
        <v>1451.7908333333335</v>
      </c>
      <c r="D19" s="30">
        <f>D16*0.202</f>
        <v>17421.490000000002</v>
      </c>
      <c r="E19" s="21"/>
    </row>
    <row r="20" spans="1:6" ht="15.75">
      <c r="A20" s="8">
        <v>3</v>
      </c>
      <c r="B20" s="9" t="s">
        <v>7</v>
      </c>
      <c r="C20" s="23">
        <f t="shared" si="0"/>
        <v>4184.3593333333338</v>
      </c>
      <c r="D20" s="29">
        <f>D21+D22+D23</f>
        <v>50212.312000000005</v>
      </c>
      <c r="F20" s="20"/>
    </row>
    <row r="21" spans="1:6" s="20" customFormat="1" ht="15.75">
      <c r="A21" s="10"/>
      <c r="B21" s="11" t="s">
        <v>8</v>
      </c>
      <c r="C21" s="24">
        <f t="shared" si="0"/>
        <v>3398.3333333333335</v>
      </c>
      <c r="D21" s="30">
        <v>40780</v>
      </c>
      <c r="E21" s="21"/>
    </row>
    <row r="22" spans="1:6" s="20" customFormat="1" ht="15.75">
      <c r="A22" s="10"/>
      <c r="B22" s="11" t="s">
        <v>18</v>
      </c>
      <c r="C22" s="24">
        <f t="shared" si="0"/>
        <v>43.5</v>
      </c>
      <c r="D22" s="30">
        <v>522</v>
      </c>
      <c r="E22" s="21"/>
      <c r="F22" s="22"/>
    </row>
    <row r="23" spans="1:6" s="20" customFormat="1" ht="15.75">
      <c r="A23" s="10"/>
      <c r="B23" s="11" t="s">
        <v>38</v>
      </c>
      <c r="C23" s="24">
        <f t="shared" si="0"/>
        <v>742.52600000000018</v>
      </c>
      <c r="D23" s="30">
        <f>D3*0.2*12</f>
        <v>8910.3120000000017</v>
      </c>
      <c r="E23" s="21"/>
      <c r="F23" s="22"/>
    </row>
    <row r="24" spans="1:6" ht="15.75">
      <c r="A24" s="8">
        <v>4</v>
      </c>
      <c r="B24" s="9" t="s">
        <v>9</v>
      </c>
      <c r="C24" s="23">
        <f t="shared" si="0"/>
        <v>3122.25</v>
      </c>
      <c r="D24" s="29">
        <f>D26+D27+D28+D25</f>
        <v>37467</v>
      </c>
      <c r="F24" s="20"/>
    </row>
    <row r="25" spans="1:6" s="20" customFormat="1" ht="15.75">
      <c r="A25" s="10"/>
      <c r="B25" s="11" t="s">
        <v>41</v>
      </c>
      <c r="C25" s="24">
        <f>D25/12</f>
        <v>75.583333333333329</v>
      </c>
      <c r="D25" s="30">
        <v>907</v>
      </c>
      <c r="E25" s="21"/>
    </row>
    <row r="26" spans="1:6" s="20" customFormat="1" ht="15.75">
      <c r="A26" s="10"/>
      <c r="B26" s="11" t="s">
        <v>10</v>
      </c>
      <c r="C26" s="24">
        <f t="shared" si="0"/>
        <v>0</v>
      </c>
      <c r="D26" s="30"/>
      <c r="E26" s="21"/>
    </row>
    <row r="27" spans="1:6" s="20" customFormat="1" ht="15.75">
      <c r="A27" s="10"/>
      <c r="B27" s="11" t="s">
        <v>11</v>
      </c>
      <c r="C27" s="24">
        <f t="shared" si="0"/>
        <v>1094.5</v>
      </c>
      <c r="D27" s="30">
        <v>13134</v>
      </c>
      <c r="E27" s="21"/>
    </row>
    <row r="28" spans="1:6" s="20" customFormat="1" ht="15.75">
      <c r="A28" s="10"/>
      <c r="B28" s="11" t="s">
        <v>12</v>
      </c>
      <c r="C28" s="24">
        <f t="shared" si="0"/>
        <v>1952.1666666666667</v>
      </c>
      <c r="D28" s="30">
        <v>23426</v>
      </c>
      <c r="E28" s="21"/>
    </row>
    <row r="29" spans="1:6" ht="31.5">
      <c r="A29" s="12">
        <v>5</v>
      </c>
      <c r="B29" s="13" t="s">
        <v>13</v>
      </c>
      <c r="C29" s="23">
        <f t="shared" si="0"/>
        <v>1373.6731</v>
      </c>
      <c r="D29" s="29">
        <f>D3*0.37*12</f>
        <v>16484.0772</v>
      </c>
      <c r="F29" s="20"/>
    </row>
    <row r="30" spans="1:6" ht="15.75">
      <c r="A30" s="8">
        <v>6</v>
      </c>
      <c r="B30" s="9" t="s">
        <v>14</v>
      </c>
      <c r="C30" s="23">
        <f>C31+C32+C33+C34+C35+C36+C37+C38</f>
        <v>7057.5895</v>
      </c>
      <c r="D30" s="29">
        <f>D31+D32+D33+D34+D35+D36+D37+D38</f>
        <v>84691.073999999993</v>
      </c>
      <c r="F30" s="20"/>
    </row>
    <row r="31" spans="1:6" s="20" customFormat="1" ht="15.75">
      <c r="A31" s="10"/>
      <c r="B31" s="11" t="s">
        <v>27</v>
      </c>
      <c r="C31" s="24">
        <f>D31/12</f>
        <v>2038.5833333333333</v>
      </c>
      <c r="D31" s="30">
        <v>24463</v>
      </c>
      <c r="E31" s="21"/>
      <c r="F31" s="22"/>
    </row>
    <row r="32" spans="1:6" s="20" customFormat="1" ht="15.75">
      <c r="A32" s="10"/>
      <c r="B32" s="11" t="s">
        <v>29</v>
      </c>
      <c r="C32" s="24">
        <f t="shared" ref="C32:C38" si="1">D32/12</f>
        <v>1494</v>
      </c>
      <c r="D32" s="30">
        <v>17928</v>
      </c>
      <c r="E32" s="21"/>
      <c r="F32" s="22"/>
    </row>
    <row r="33" spans="1:6" s="20" customFormat="1" ht="15.75">
      <c r="A33" s="10"/>
      <c r="B33" s="11" t="s">
        <v>30</v>
      </c>
      <c r="C33" s="24">
        <f t="shared" si="1"/>
        <v>909.75</v>
      </c>
      <c r="D33" s="30">
        <v>10917</v>
      </c>
      <c r="E33" s="21"/>
      <c r="F33" s="22"/>
    </row>
    <row r="34" spans="1:6" s="20" customFormat="1" ht="15.75">
      <c r="A34" s="10"/>
      <c r="B34" s="11" t="s">
        <v>15</v>
      </c>
      <c r="C34" s="24">
        <f t="shared" si="1"/>
        <v>582.66666666666663</v>
      </c>
      <c r="D34" s="30">
        <v>6992</v>
      </c>
      <c r="E34" s="21"/>
      <c r="F34" s="22"/>
    </row>
    <row r="35" spans="1:6" s="20" customFormat="1" ht="15.75">
      <c r="A35" s="10"/>
      <c r="B35" s="11" t="s">
        <v>22</v>
      </c>
      <c r="C35" s="24">
        <f t="shared" si="1"/>
        <v>603.25616666666667</v>
      </c>
      <c r="D35" s="30">
        <f>(D32+D33+D34)*0.202</f>
        <v>7239.0740000000005</v>
      </c>
      <c r="E35" s="21"/>
      <c r="F35" s="22"/>
    </row>
    <row r="36" spans="1:6" s="20" customFormat="1" ht="15.75">
      <c r="A36" s="10"/>
      <c r="B36" s="11" t="s">
        <v>32</v>
      </c>
      <c r="C36" s="24">
        <f t="shared" si="1"/>
        <v>529.75</v>
      </c>
      <c r="D36" s="30">
        <v>6357</v>
      </c>
      <c r="E36" s="21"/>
      <c r="F36" s="22"/>
    </row>
    <row r="37" spans="1:6" s="20" customFormat="1" ht="15.75">
      <c r="A37" s="10"/>
      <c r="B37" s="11" t="s">
        <v>16</v>
      </c>
      <c r="C37" s="24">
        <f t="shared" si="1"/>
        <v>108</v>
      </c>
      <c r="D37" s="30">
        <f>1*12*D4</f>
        <v>1296</v>
      </c>
      <c r="E37" s="21"/>
      <c r="F37" s="22"/>
    </row>
    <row r="38" spans="1:6" s="20" customFormat="1" ht="15.75">
      <c r="A38" s="10"/>
      <c r="B38" s="11" t="s">
        <v>28</v>
      </c>
      <c r="C38" s="24">
        <f t="shared" si="1"/>
        <v>791.58333333333337</v>
      </c>
      <c r="D38" s="30">
        <v>9499</v>
      </c>
      <c r="E38" s="21"/>
      <c r="F38" s="22"/>
    </row>
    <row r="39" spans="1:6" ht="15.75">
      <c r="A39" s="8"/>
      <c r="B39" s="9" t="s">
        <v>21</v>
      </c>
      <c r="C39" s="23">
        <f t="shared" si="0"/>
        <v>2388.983776</v>
      </c>
      <c r="D39" s="29">
        <f>(D6+D15+D20+D24+D29+D30)*0.06</f>
        <v>28667.805312</v>
      </c>
      <c r="F39" s="20"/>
    </row>
    <row r="40" spans="1:6" ht="15.75">
      <c r="A40" s="8"/>
      <c r="B40" s="9" t="s">
        <v>23</v>
      </c>
      <c r="C40" s="14">
        <f>C6+C15+C20+C24+C29+C30+C39</f>
        <v>42205.380042666664</v>
      </c>
      <c r="D40" s="29">
        <f>D6+D15+D20+D24+D29+D30+D39</f>
        <v>506464.560512</v>
      </c>
    </row>
    <row r="41" spans="1:6" ht="16.5" thickBot="1">
      <c r="A41" s="15"/>
      <c r="B41" s="16" t="s">
        <v>17</v>
      </c>
      <c r="C41" s="18"/>
      <c r="D41" s="31">
        <v>506475</v>
      </c>
    </row>
    <row r="42" spans="1:6" ht="15.75">
      <c r="A42" s="3"/>
      <c r="B42" s="3" t="s">
        <v>36</v>
      </c>
      <c r="C42" s="4"/>
      <c r="D42" s="27"/>
    </row>
  </sheetData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2014-03-12T07:33:22Z</cp:lastPrinted>
  <dcterms:created xsi:type="dcterms:W3CDTF">2013-11-15T13:17:51Z</dcterms:created>
  <dcterms:modified xsi:type="dcterms:W3CDTF">2014-03-12T07:33:27Z</dcterms:modified>
</cp:coreProperties>
</file>