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5" i="1"/>
  <c r="D24"/>
  <c r="D23"/>
  <c r="D20" s="1"/>
  <c r="C23"/>
  <c r="C14"/>
  <c r="C38" l="1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18"/>
  <c r="C15" s="1"/>
  <c r="C24"/>
  <c r="D39" l="1"/>
  <c r="D40" s="1"/>
  <c r="C6"/>
  <c r="C20"/>
  <c r="C39" l="1"/>
  <c r="C40" s="1"/>
</calcChain>
</file>

<file path=xl/sharedStrings.xml><?xml version="1.0" encoding="utf-8"?>
<sst xmlns="http://schemas.openxmlformats.org/spreadsheetml/2006/main" count="45" uniqueCount="42">
  <si>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</si>
  <si>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</si>
  <si>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</si>
  <si>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</si>
  <si>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</si>
  <si>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</si>
  <si>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</si>
  <si>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</si>
  <si>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</si>
  <si>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</si>
  <si>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</si>
  <si>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</si>
  <si>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</si>
  <si>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</si>
  <si>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</si>
  <si>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</si>
  <si>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</si>
  <si>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</si>
  <si>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</si>
  <si>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</si>
  <si>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</si>
  <si>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</si>
  <si>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</si>
  <si>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</si>
  <si>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</si>
  <si>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</si>
  <si>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</si>
  <si>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</si>
  <si>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</si>
  <si>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</si>
  <si>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</si>
  <si>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</si>
  <si>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</si>
  <si>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</si>
  <si>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</si>
  <si>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</si>
  <si>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</si>
  <si>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</si>
  <si>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</si>
  <si>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расположенного по адресу:ул. Лебедева, д.15 за 2013 год</t>
  </si>
  <si>
    <t>содержание автотехники (гсм, запчасти, трансп. расходы)</t>
  </si>
  <si>
    <t>страхование лифтов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</si>
</sst>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3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B10" sqref="B10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5.7109375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39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3712.63</v>
      </c>
      <c r="E3" s="21"/>
    </row>
    <row r="4" spans="1:6" s="20" customFormat="1" ht="16.5" thickBot="1">
      <c r="A4" s="3"/>
      <c r="B4" s="3" t="s">
        <v>31</v>
      </c>
      <c r="C4" s="4"/>
      <c r="D4" s="27">
        <v>108</v>
      </c>
      <c r="E4" s="21"/>
    </row>
    <row r="5" spans="1:6" ht="48" customHeight="1">
      <c r="A5" s="5" t="s">
        <v>1</v>
      </c>
      <c r="B5" s="6" t="s">
        <v>2</v>
      </c>
      <c r="C5" s="7" t="s">
        <v>20</v>
      </c>
      <c r="D5" s="28" t="s">
        <v>24</v>
      </c>
      <c r="E5" s="19"/>
    </row>
    <row r="6" spans="1:6" ht="31.5">
      <c r="A6" s="8">
        <v>1</v>
      </c>
      <c r="B6" s="9" t="s">
        <v>35</v>
      </c>
      <c r="C6" s="14">
        <f>C9+C10+C11+C12+C14+C13</f>
        <v>15181.233499999998</v>
      </c>
      <c r="D6" s="29">
        <f>D9+D10+D11+D12+D14+D13</f>
        <v>182174.802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0</v>
      </c>
      <c r="D7" s="30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30"/>
      <c r="E8" s="21"/>
    </row>
    <row r="9" spans="1:6" s="20" customFormat="1" ht="15.75">
      <c r="A9" s="10"/>
      <c r="B9" s="11" t="s">
        <v>19</v>
      </c>
      <c r="C9" s="24">
        <f t="shared" si="0"/>
        <v>1314.3333333333333</v>
      </c>
      <c r="D9" s="30">
        <v>15772</v>
      </c>
      <c r="E9" s="21"/>
    </row>
    <row r="10" spans="1:6" s="20" customFormat="1" ht="15.75">
      <c r="A10" s="10"/>
      <c r="B10" s="11" t="s">
        <v>6</v>
      </c>
      <c r="C10" s="24">
        <f t="shared" si="0"/>
        <v>1219</v>
      </c>
      <c r="D10" s="30">
        <v>14628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8191.75</v>
      </c>
      <c r="D11" s="30">
        <v>98301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1654.7335</v>
      </c>
      <c r="D12" s="30">
        <f>D11*0.202</f>
        <v>19856.802</v>
      </c>
      <c r="E12" s="21"/>
    </row>
    <row r="13" spans="1:6" s="20" customFormat="1" ht="15.75">
      <c r="A13" s="10"/>
      <c r="B13" s="11" t="s">
        <v>40</v>
      </c>
      <c r="C13" s="24">
        <f>D13/12</f>
        <v>782.41666666666663</v>
      </c>
      <c r="D13" s="30">
        <v>9389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2019</v>
      </c>
      <c r="D14" s="30">
        <v>24228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8897.2908333333326</v>
      </c>
      <c r="D15" s="29">
        <f>D16+D17+D18+D19</f>
        <v>106767.49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7187.083333333333</v>
      </c>
      <c r="D16" s="30">
        <v>86245</v>
      </c>
      <c r="E16" s="21"/>
    </row>
    <row r="17" spans="1:6" s="20" customFormat="1" ht="15.75">
      <c r="A17" s="10"/>
      <c r="B17" s="11" t="s">
        <v>26</v>
      </c>
      <c r="C17" s="24">
        <f t="shared" si="0"/>
        <v>78.916666666666671</v>
      </c>
      <c r="D17" s="30">
        <v>947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179.5</v>
      </c>
      <c r="D18" s="30">
        <v>2154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1451.7908333333335</v>
      </c>
      <c r="D19" s="30">
        <f>D16*0.202</f>
        <v>17421.490000000002</v>
      </c>
      <c r="E19" s="21"/>
    </row>
    <row r="20" spans="1:6" ht="15.75">
      <c r="A20" s="8">
        <v>3</v>
      </c>
      <c r="B20" s="9" t="s">
        <v>7</v>
      </c>
      <c r="C20" s="23">
        <f t="shared" si="0"/>
        <v>4184.3593333333338</v>
      </c>
      <c r="D20" s="29">
        <f>D21+D22+D23</f>
        <v>50212.312000000005</v>
      </c>
      <c r="F20" s="20"/>
    </row>
    <row r="21" spans="1:6" s="20" customFormat="1" ht="15.75">
      <c r="A21" s="10"/>
      <c r="B21" s="11" t="s">
        <v>8</v>
      </c>
      <c r="C21" s="24">
        <f t="shared" si="0"/>
        <v>3398.3333333333335</v>
      </c>
      <c r="D21" s="30">
        <v>40780</v>
      </c>
      <c r="E21" s="21"/>
    </row>
    <row r="22" spans="1:6" s="20" customFormat="1" ht="15.75">
      <c r="A22" s="10"/>
      <c r="B22" s="11" t="s">
        <v>18</v>
      </c>
      <c r="C22" s="24">
        <f t="shared" si="0"/>
        <v>43.5</v>
      </c>
      <c r="D22" s="30">
        <v>522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742.52600000000018</v>
      </c>
      <c r="D23" s="30">
        <f>D3*0.2*12</f>
        <v>8910.3120000000017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3122.25</v>
      </c>
      <c r="D24" s="29">
        <f>D26+D27+D28+D25</f>
        <v>37467</v>
      </c>
      <c r="F24" s="20"/>
    </row>
    <row r="25" spans="1:6" s="20" customFormat="1" ht="15.75">
      <c r="A25" s="10"/>
      <c r="B25" s="11" t="s">
        <v>41</v>
      </c>
      <c r="C25" s="24">
        <f>D25/12</f>
        <v>75.583333333333329</v>
      </c>
      <c r="D25" s="30">
        <v>907</v>
      </c>
      <c r="E25" s="21"/>
    </row>
    <row r="26" spans="1:6" s="20" customFormat="1" ht="15.75">
      <c r="A26" s="10"/>
      <c r="B26" s="11" t="s">
        <v>10</v>
      </c>
      <c r="C26" s="24">
        <f t="shared" si="0"/>
        <v>0</v>
      </c>
      <c r="D26" s="30"/>
      <c r="E26" s="21"/>
    </row>
    <row r="27" spans="1:6" s="20" customFormat="1" ht="15.75">
      <c r="A27" s="10"/>
      <c r="B27" s="11" t="s">
        <v>11</v>
      </c>
      <c r="C27" s="24">
        <f t="shared" si="0"/>
        <v>1094.5</v>
      </c>
      <c r="D27" s="30">
        <v>13134</v>
      </c>
      <c r="E27" s="21"/>
    </row>
    <row r="28" spans="1:6" s="20" customFormat="1" ht="15.75">
      <c r="A28" s="10"/>
      <c r="B28" s="11" t="s">
        <v>12</v>
      </c>
      <c r="C28" s="24">
        <f t="shared" si="0"/>
        <v>1952.1666666666667</v>
      </c>
      <c r="D28" s="30">
        <v>23426</v>
      </c>
      <c r="E28" s="21"/>
    </row>
    <row r="29" spans="1:6" ht="31.5">
      <c r="A29" s="12">
        <v>5</v>
      </c>
      <c r="B29" s="13" t="s">
        <v>13</v>
      </c>
      <c r="C29" s="23">
        <f t="shared" si="0"/>
        <v>1373.6731</v>
      </c>
      <c r="D29" s="29">
        <f>D3*0.37*12</f>
        <v>16484.0772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7057.5895</v>
      </c>
      <c r="D30" s="29">
        <f>D31+D32+D33+D34+D35+D36+D37+D38</f>
        <v>84691.073999999993</v>
      </c>
      <c r="F30" s="20"/>
    </row>
    <row r="31" spans="1:6" s="20" customFormat="1" ht="15.75">
      <c r="A31" s="10"/>
      <c r="B31" s="11" t="s">
        <v>27</v>
      </c>
      <c r="C31" s="24">
        <f>D31/12</f>
        <v>2038.5833333333333</v>
      </c>
      <c r="D31" s="30">
        <v>24463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1494</v>
      </c>
      <c r="D32" s="30">
        <v>17928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909.75</v>
      </c>
      <c r="D33" s="30">
        <v>10917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582.66666666666663</v>
      </c>
      <c r="D34" s="30">
        <v>6992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603.25616666666667</v>
      </c>
      <c r="D35" s="30">
        <f>(D32+D33+D34)*0.202</f>
        <v>7239.0740000000005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529.75</v>
      </c>
      <c r="D36" s="30">
        <v>6357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108</v>
      </c>
      <c r="D37" s="30">
        <f>1*12*D4</f>
        <v>1296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791.58333333333337</v>
      </c>
      <c r="D38" s="30">
        <v>9499</v>
      </c>
      <c r="E38" s="21"/>
      <c r="F38" s="22"/>
    </row>
    <row r="39" spans="1:6" ht="15.75">
      <c r="A39" s="8"/>
      <c r="B39" s="9" t="s">
        <v>21</v>
      </c>
      <c r="C39" s="23">
        <f t="shared" si="0"/>
        <v>2388.983776</v>
      </c>
      <c r="D39" s="29">
        <f>(D6+D15+D20+D24+D29+D30)*0.06</f>
        <v>28667.805312</v>
      </c>
      <c r="F39" s="20"/>
    </row>
    <row r="40" spans="1:6" ht="15.75">
      <c r="A40" s="8"/>
      <c r="B40" s="9" t="s">
        <v>23</v>
      </c>
      <c r="C40" s="14">
        <f>C6+C15+C20+C24+C29+C30+C39</f>
        <v>42205.380042666664</v>
      </c>
      <c r="D40" s="29">
        <f>D6+D15+D20+D24+D29+D30+D39</f>
        <v>506464.560512</v>
      </c>
    </row>
    <row r="41" spans="1:6" ht="16.5" thickBot="1">
      <c r="A41" s="15"/>
      <c r="B41" s="16" t="s">
        <v>17</v>
      </c>
      <c r="C41" s="18"/>
      <c r="D41" s="31">
        <v>506475</v>
      </c>
    </row>
    <row r="42" spans="1:6" ht="15.75">
      <c r="A42" s="3"/>
      <c r="B42" s="3" t="s">
        <v>36</v>
      </c>
      <c r="C42" s="4"/>
      <c r="D42" s="27"/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2014-03-12T07:33:22Z</cp:lastPrinted>
  <dcterms:created xsi:type="dcterms:W3CDTF">2013-11-15T13:17:51Z</dcterms:created>
  <dcterms:modified xsi:type="dcterms:W3CDTF">2014-03-12T07:33:27Z</dcterms:modified>
</cp:coreProperties>
</file>