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5" i="1"/>
  <c r="D24"/>
  <c r="D23"/>
  <c r="D20"/>
  <c r="C23"/>
  <c r="C14"/>
  <c r="C38" l="1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<sst xmlns="http://schemas.openxmlformats.org/spreadsheetml/2006/main" count="45" uniqueCount="42">
  <si>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</si>
  <si>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</si>
  <si>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</si>
  <si>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</si>
  <si>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</si>
  <si>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</si>
  <si>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</si>
  <si>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</si>
  <si>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</si>
  <si>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</si>
  <si>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</si>
  <si>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</si>
  <si>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</si>
  <si>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</si>
  <si>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</si>
  <si>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</si>
  <si>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</si>
  <si>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</si>
  <si>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</si>
  <si>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</si>
  <si>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</si>
  <si>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</si>
  <si>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</si>
  <si>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</si>
  <si>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</si>
  <si>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</si>
  <si>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</si>
  <si>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</si>
  <si>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</si>
  <si>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</si>
  <si>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</si>
  <si>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</si>
  <si>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</si>
  <si>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</si>
  <si>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</si>
  <si>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</si>
  <si>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</si>
  <si>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</si>
  <si>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</si>
  <si>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расположенного по адресу:ул. Лебедева, д.19 за 2013 год</t>
  </si>
  <si>
    <t>содержание автотехники (гсм, запчасти, трансп. расходы)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</si>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</sst>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39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10187.9</v>
      </c>
      <c r="E3" s="21"/>
    </row>
    <row r="4" spans="1:6" s="20" customFormat="1" ht="16.5" thickBot="1">
      <c r="A4" s="3"/>
      <c r="B4" s="3" t="s">
        <v>31</v>
      </c>
      <c r="C4" s="4"/>
      <c r="D4" s="27">
        <v>180</v>
      </c>
      <c r="E4" s="21"/>
    </row>
    <row r="5" spans="1:6" ht="58.5" customHeight="1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37677.314166666663</v>
      </c>
      <c r="D6" s="29">
        <f>D9+D10+D11+D12+D14+D13</f>
        <v>452127.77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1293.8333333333333</v>
      </c>
      <c r="D9" s="30">
        <v>15526</v>
      </c>
      <c r="E9" s="21"/>
    </row>
    <row r="10" spans="1:6" s="20" customFormat="1" ht="15.75">
      <c r="A10" s="10"/>
      <c r="B10" s="11" t="s">
        <v>6</v>
      </c>
      <c r="C10" s="24">
        <f t="shared" si="0"/>
        <v>2763.75</v>
      </c>
      <c r="D10" s="30">
        <v>33165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21323.75</v>
      </c>
      <c r="D11" s="30">
        <v>255885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4307.3975</v>
      </c>
      <c r="D12" s="30">
        <f>D11*0.202</f>
        <v>51688.770000000004</v>
      </c>
      <c r="E12" s="21"/>
    </row>
    <row r="13" spans="1:6" s="20" customFormat="1" ht="15.75">
      <c r="A13" s="10"/>
      <c r="B13" s="11" t="s">
        <v>40</v>
      </c>
      <c r="C13" s="24">
        <f>D13/12</f>
        <v>2155.5</v>
      </c>
      <c r="D13" s="30">
        <v>25866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5833.083333333333</v>
      </c>
      <c r="D14" s="30">
        <v>69997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21757.608833333335</v>
      </c>
      <c r="D15" s="29">
        <f>D16+D17+D18+D19</f>
        <v>261091.30600000001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17404.416666666668</v>
      </c>
      <c r="D16" s="30">
        <v>208853</v>
      </c>
      <c r="E16" s="21"/>
    </row>
    <row r="17" spans="1:6" s="20" customFormat="1" ht="15.75">
      <c r="A17" s="10"/>
      <c r="B17" s="11" t="s">
        <v>26</v>
      </c>
      <c r="C17" s="24">
        <f t="shared" si="0"/>
        <v>240.25</v>
      </c>
      <c r="D17" s="30">
        <v>2883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597.25</v>
      </c>
      <c r="D18" s="30">
        <v>7167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3515.6921666666672</v>
      </c>
      <c r="D19" s="30">
        <f>D16*0.202</f>
        <v>42188.306000000004</v>
      </c>
      <c r="E19" s="21"/>
    </row>
    <row r="20" spans="1:6" ht="15.75">
      <c r="A20" s="8">
        <v>3</v>
      </c>
      <c r="B20" s="9" t="s">
        <v>7</v>
      </c>
      <c r="C20" s="23">
        <f t="shared" si="0"/>
        <v>11403.475</v>
      </c>
      <c r="D20" s="29">
        <f>D21+D22+D23</f>
        <v>136841.70000000001</v>
      </c>
      <c r="F20" s="20"/>
    </row>
    <row r="21" spans="1:6" s="20" customFormat="1" ht="15.75">
      <c r="A21" s="10"/>
      <c r="B21" s="11" t="s">
        <v>8</v>
      </c>
      <c r="C21" s="24">
        <f t="shared" si="0"/>
        <v>8737.0833333333339</v>
      </c>
      <c r="D21" s="30">
        <v>104845</v>
      </c>
      <c r="E21" s="21"/>
    </row>
    <row r="22" spans="1:6" s="20" customFormat="1" ht="15.75">
      <c r="A22" s="10"/>
      <c r="B22" s="11" t="s">
        <v>18</v>
      </c>
      <c r="C22" s="24">
        <f t="shared" si="0"/>
        <v>119.41666666666667</v>
      </c>
      <c r="D22" s="30">
        <v>1433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2546.9749999999999</v>
      </c>
      <c r="D23" s="30">
        <f>D3*0.25*12</f>
        <v>30563.699999999997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15306.166666666666</v>
      </c>
      <c r="D24" s="29">
        <f>D26+D27+D28+D25</f>
        <v>183674</v>
      </c>
      <c r="F24" s="20"/>
    </row>
    <row r="25" spans="1:6" s="20" customFormat="1" ht="15.75">
      <c r="A25" s="10"/>
      <c r="B25" s="11" t="s">
        <v>41</v>
      </c>
      <c r="C25" s="24">
        <f>D25/12</f>
        <v>377.91666666666669</v>
      </c>
      <c r="D25" s="30">
        <v>4535</v>
      </c>
      <c r="E25" s="21"/>
    </row>
    <row r="26" spans="1:6" s="20" customFormat="1" ht="15.75">
      <c r="A26" s="10"/>
      <c r="B26" s="11" t="s">
        <v>10</v>
      </c>
      <c r="C26" s="24">
        <f t="shared" si="0"/>
        <v>0</v>
      </c>
      <c r="D26" s="30"/>
      <c r="E26" s="21"/>
    </row>
    <row r="27" spans="1:6" s="20" customFormat="1" ht="15.75">
      <c r="A27" s="10"/>
      <c r="B27" s="11" t="s">
        <v>11</v>
      </c>
      <c r="C27" s="24">
        <f t="shared" si="0"/>
        <v>5167.5</v>
      </c>
      <c r="D27" s="30">
        <v>62010</v>
      </c>
      <c r="E27" s="21"/>
    </row>
    <row r="28" spans="1:6" s="20" customFormat="1" ht="15.75">
      <c r="A28" s="10"/>
      <c r="B28" s="11" t="s">
        <v>12</v>
      </c>
      <c r="C28" s="24">
        <f t="shared" si="0"/>
        <v>9760.75</v>
      </c>
      <c r="D28" s="30">
        <v>117129</v>
      </c>
      <c r="E28" s="21"/>
    </row>
    <row r="29" spans="1:6" ht="31.5">
      <c r="A29" s="12">
        <v>5</v>
      </c>
      <c r="B29" s="13" t="s">
        <v>13</v>
      </c>
      <c r="C29" s="23">
        <f t="shared" si="0"/>
        <v>3769.5229999999997</v>
      </c>
      <c r="D29" s="29">
        <f>D3*0.37*12</f>
        <v>45234.275999999998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18240.314666666669</v>
      </c>
      <c r="D30" s="29">
        <f>D31+D32+D33+D34+D35+D36+D37+D38</f>
        <v>218883.77600000001</v>
      </c>
      <c r="F30" s="20"/>
    </row>
    <row r="31" spans="1:6" s="20" customFormat="1" ht="15.75">
      <c r="A31" s="10"/>
      <c r="B31" s="11" t="s">
        <v>27</v>
      </c>
      <c r="C31" s="24">
        <f>D31/12</f>
        <v>4638.666666666667</v>
      </c>
      <c r="D31" s="30">
        <v>55664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4099.75</v>
      </c>
      <c r="D32" s="30">
        <v>49197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2496.5833333333335</v>
      </c>
      <c r="D33" s="30">
        <v>29959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1327.6666666666667</v>
      </c>
      <c r="D34" s="30">
        <v>15932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1600.6480000000001</v>
      </c>
      <c r="D35" s="30">
        <f>(D32+D33+D34)*0.202</f>
        <v>19207.776000000002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1391.5833333333333</v>
      </c>
      <c r="D36" s="30">
        <v>16699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180</v>
      </c>
      <c r="D37" s="30">
        <f>1*12*D4</f>
        <v>2160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2505.4166666666665</v>
      </c>
      <c r="D38" s="30">
        <v>30065</v>
      </c>
      <c r="E38" s="21"/>
      <c r="F38" s="22"/>
    </row>
    <row r="39" spans="1:6" ht="15.75">
      <c r="A39" s="8"/>
      <c r="B39" s="9" t="s">
        <v>21</v>
      </c>
      <c r="C39" s="23">
        <f t="shared" si="0"/>
        <v>6489.2641400000002</v>
      </c>
      <c r="D39" s="29">
        <f>(D6+D15+D20+D24+D29+D30)*0.06</f>
        <v>77871.169680000006</v>
      </c>
      <c r="F39" s="20"/>
    </row>
    <row r="40" spans="1:6" ht="15.75">
      <c r="A40" s="8"/>
      <c r="B40" s="9" t="s">
        <v>23</v>
      </c>
      <c r="C40" s="14">
        <f>C6+C15+C20+C24+C29+C30+C39</f>
        <v>114643.66647333335</v>
      </c>
      <c r="D40" s="29">
        <f>D6+D15+D20+D24+D29+D30+D39</f>
        <v>1375723.9976800003</v>
      </c>
    </row>
    <row r="41" spans="1:6" ht="16.5" thickBot="1">
      <c r="A41" s="15"/>
      <c r="B41" s="16" t="s">
        <v>17</v>
      </c>
      <c r="C41" s="18"/>
      <c r="D41" s="31">
        <v>1375955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2014-03-12T07:39:34Z</cp:lastPrinted>
  <dcterms:created xsi:type="dcterms:W3CDTF">2013-11-15T13:17:51Z</dcterms:created>
  <dcterms:modified xsi:type="dcterms:W3CDTF">2014-03-12T07:39:36Z</dcterms:modified>
</cp:coreProperties>
</file>