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C28"/>
  <c r="D17"/>
  <c r="C17" s="1"/>
  <c r="C16"/>
  <c r="C15"/>
  <c r="D26"/>
  <c r="D23" s="1"/>
  <c r="C14"/>
  <c r="C26" l="1"/>
  <c r="C41"/>
  <c r="C39"/>
  <c r="C37"/>
  <c r="C36"/>
  <c r="C35"/>
  <c r="C34"/>
  <c r="D40"/>
  <c r="C40" s="1"/>
  <c r="D38"/>
  <c r="D12"/>
  <c r="D6" s="1"/>
  <c r="D32"/>
  <c r="C32" s="1"/>
  <c r="C31"/>
  <c r="C30"/>
  <c r="C29"/>
  <c r="C25"/>
  <c r="C24"/>
  <c r="C20"/>
  <c r="C19"/>
  <c r="C9"/>
  <c r="C8"/>
  <c r="C7"/>
  <c r="C10"/>
  <c r="D22"/>
  <c r="C13"/>
  <c r="C22" l="1"/>
  <c r="D18"/>
  <c r="D33"/>
  <c r="C12"/>
  <c r="C38"/>
  <c r="C33" s="1"/>
  <c r="C11"/>
  <c r="C21"/>
  <c r="C18" s="1"/>
  <c r="C27"/>
  <c r="C6" l="1"/>
  <c r="D42"/>
  <c r="D43" s="1"/>
  <c r="C23"/>
  <c r="C42" l="1"/>
  <c r="C43" s="1"/>
</calcChain>
</file>

<file path=xl/sharedStrings.xml><?xml version="1.0" encoding="utf-8"?>
<sst xmlns="http://schemas.openxmlformats.org/spreadsheetml/2006/main" count="48" uniqueCount="45">
  <si>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</si>
  <si>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</si>
  <si>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</si>
  <si>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</si>
  <si>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</si>
  <si>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</si>
  <si>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</si>
  <si>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</si>
  <si>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</si>
  <si>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</si>
  <si>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</si>
  <si>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</si>
  <si>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</si>
  <si>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</si>
  <si>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</si>
  <si>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</si>
  <si>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</si>
  <si>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</si>
  <si>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</si>
  <si>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</si>
  <si>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</si>
  <si>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</si>
  <si>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</si>
  <si>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</si>
  <si>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</si>
  <si>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</si>
  <si>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</si>
  <si>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</si>
  <si>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</si>
  <si>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</si>
  <si>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</si>
  <si>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</si>
  <si>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</si>
  <si>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</si>
  <si>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</si>
  <si>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</si>
  <si>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</si>
  <si>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</si>
  <si>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</si>
  <si>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</si>
  <si>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Пультовая охрана</t>
  </si>
  <si>
    <t>Содержание консьержек</t>
  </si>
  <si>
    <t>страховые взносы</t>
  </si>
  <si>
    <t>расположенного по адресу:ул. М.Павлова, д.37 за 2013 год</t>
  </si>
  <si>
    <t>страхование лифтов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</si>
</sst>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tabSelected="1" topLeftCell="A22" workbookViewId="0">
      <selection activeCell="C43" sqref="C43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43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4982.8999999999996</v>
      </c>
      <c r="E3" s="21"/>
    </row>
    <row r="4" spans="1:6" s="20" customFormat="1" ht="16.5" thickBot="1">
      <c r="A4" s="3"/>
      <c r="B4" s="3" t="s">
        <v>31</v>
      </c>
      <c r="C4" s="4"/>
      <c r="D4" s="27">
        <v>143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C9+C10+C11+C12+C14+C13+C15+C16+C17</f>
        <v>45020.779333333339</v>
      </c>
      <c r="D6" s="29">
        <f>D9+D10+D11+D12+D14+D13+D15+D16+D17</f>
        <v>540249.35200000007</v>
      </c>
      <c r="F6" s="20"/>
    </row>
    <row r="7" spans="1:6" s="20" customFormat="1" ht="15.75">
      <c r="A7" s="10"/>
      <c r="B7" s="11" t="s">
        <v>3</v>
      </c>
      <c r="C7" s="24">
        <f t="shared" ref="C7:C42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1147.9166666666667</v>
      </c>
      <c r="D9" s="30">
        <v>13775</v>
      </c>
      <c r="E9" s="21"/>
    </row>
    <row r="10" spans="1:6" s="20" customFormat="1" ht="15.75">
      <c r="A10" s="10"/>
      <c r="B10" s="11" t="s">
        <v>6</v>
      </c>
      <c r="C10" s="24">
        <f t="shared" si="0"/>
        <v>1173.6666666666667</v>
      </c>
      <c r="D10" s="30">
        <v>14084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9848</v>
      </c>
      <c r="D11" s="30">
        <v>118176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1989.2960000000003</v>
      </c>
      <c r="D12" s="30">
        <f>D11*0.202</f>
        <v>23871.552000000003</v>
      </c>
      <c r="E12" s="21"/>
    </row>
    <row r="13" spans="1:6" s="20" customFormat="1" ht="15.75">
      <c r="A13" s="10"/>
      <c r="B13" s="11" t="s">
        <v>39</v>
      </c>
      <c r="C13" s="24">
        <f>D13/12</f>
        <v>839.66666666666663</v>
      </c>
      <c r="D13" s="30">
        <v>10076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2454.6666666666665</v>
      </c>
      <c r="D14" s="30">
        <v>29456</v>
      </c>
      <c r="E14" s="21"/>
      <c r="F14" s="22"/>
    </row>
    <row r="15" spans="1:6" s="20" customFormat="1" ht="18.75" customHeight="1">
      <c r="A15" s="10"/>
      <c r="B15" s="11" t="s">
        <v>40</v>
      </c>
      <c r="C15" s="24">
        <f t="shared" si="0"/>
        <v>1734.5833333333333</v>
      </c>
      <c r="D15" s="30">
        <v>20815</v>
      </c>
      <c r="E15" s="21"/>
      <c r="F15" s="22"/>
    </row>
    <row r="16" spans="1:6" s="20" customFormat="1" ht="18.75" customHeight="1">
      <c r="A16" s="10"/>
      <c r="B16" s="11" t="s">
        <v>41</v>
      </c>
      <c r="C16" s="24">
        <f t="shared" si="0"/>
        <v>21491.666666666668</v>
      </c>
      <c r="D16" s="30">
        <v>257900</v>
      </c>
      <c r="E16" s="21"/>
      <c r="F16" s="22"/>
    </row>
    <row r="17" spans="1:6" s="20" customFormat="1" ht="18.75" customHeight="1">
      <c r="A17" s="10"/>
      <c r="B17" s="11" t="s">
        <v>42</v>
      </c>
      <c r="C17" s="24">
        <f t="shared" si="0"/>
        <v>4341.3166666666666</v>
      </c>
      <c r="D17" s="30">
        <f>D16*0.202</f>
        <v>52095.8</v>
      </c>
      <c r="E17" s="21"/>
      <c r="F17" s="22"/>
    </row>
    <row r="18" spans="1:6" ht="15.75">
      <c r="A18" s="8">
        <v>2</v>
      </c>
      <c r="B18" s="9" t="s">
        <v>5</v>
      </c>
      <c r="C18" s="14">
        <f>C19+C20+C21+C22</f>
        <v>9890.7141666666666</v>
      </c>
      <c r="D18" s="31">
        <f>D19+D20+D21+D22</f>
        <v>118688.57</v>
      </c>
      <c r="E18" s="21"/>
      <c r="F18" s="20"/>
    </row>
    <row r="19" spans="1:6" s="20" customFormat="1" ht="15.75">
      <c r="A19" s="10"/>
      <c r="B19" s="11" t="s">
        <v>37</v>
      </c>
      <c r="C19" s="24">
        <f t="shared" si="0"/>
        <v>8065.416666666667</v>
      </c>
      <c r="D19" s="30">
        <v>96785</v>
      </c>
      <c r="E19" s="21"/>
    </row>
    <row r="20" spans="1:6" s="20" customFormat="1" ht="15.75">
      <c r="A20" s="10"/>
      <c r="B20" s="11" t="s">
        <v>26</v>
      </c>
      <c r="C20" s="24">
        <f t="shared" si="0"/>
        <v>68.666666666666671</v>
      </c>
      <c r="D20" s="30">
        <v>824</v>
      </c>
      <c r="E20" s="21"/>
      <c r="F20" s="22"/>
    </row>
    <row r="21" spans="1:6" s="20" customFormat="1" ht="15.75">
      <c r="A21" s="10"/>
      <c r="B21" s="11" t="s">
        <v>6</v>
      </c>
      <c r="C21" s="24">
        <f t="shared" si="0"/>
        <v>127.41666666666667</v>
      </c>
      <c r="D21" s="30">
        <v>1529</v>
      </c>
      <c r="E21" s="21"/>
      <c r="F21" s="22"/>
    </row>
    <row r="22" spans="1:6" s="20" customFormat="1" ht="15.75">
      <c r="A22" s="10"/>
      <c r="B22" s="11" t="s">
        <v>22</v>
      </c>
      <c r="C22" s="24">
        <f t="shared" si="0"/>
        <v>1629.2141666666666</v>
      </c>
      <c r="D22" s="30">
        <f>D19*0.202</f>
        <v>19550.57</v>
      </c>
      <c r="E22" s="21"/>
    </row>
    <row r="23" spans="1:6" ht="15.75">
      <c r="A23" s="8">
        <v>3</v>
      </c>
      <c r="B23" s="9" t="s">
        <v>7</v>
      </c>
      <c r="C23" s="23">
        <f t="shared" si="0"/>
        <v>5779.413333333333</v>
      </c>
      <c r="D23" s="31">
        <f>D24+D25+D26</f>
        <v>69352.959999999992</v>
      </c>
      <c r="F23" s="20"/>
    </row>
    <row r="24" spans="1:6" s="20" customFormat="1" ht="15.75">
      <c r="A24" s="10"/>
      <c r="B24" s="11" t="s">
        <v>8</v>
      </c>
      <c r="C24" s="24">
        <f t="shared" si="0"/>
        <v>4725.166666666667</v>
      </c>
      <c r="D24" s="30">
        <v>56702</v>
      </c>
      <c r="E24" s="21"/>
    </row>
    <row r="25" spans="1:6" s="20" customFormat="1" ht="15.75">
      <c r="A25" s="10"/>
      <c r="B25" s="11" t="s">
        <v>18</v>
      </c>
      <c r="C25" s="24">
        <f t="shared" si="0"/>
        <v>57.666666666666664</v>
      </c>
      <c r="D25" s="30">
        <v>692</v>
      </c>
      <c r="E25" s="21"/>
      <c r="F25" s="22"/>
    </row>
    <row r="26" spans="1:6" s="20" customFormat="1" ht="15.75">
      <c r="A26" s="10"/>
      <c r="B26" s="11" t="s">
        <v>38</v>
      </c>
      <c r="C26" s="24">
        <f t="shared" si="0"/>
        <v>996.57999999999993</v>
      </c>
      <c r="D26" s="30">
        <f>D3*0.2*12</f>
        <v>11958.96</v>
      </c>
      <c r="E26" s="21"/>
      <c r="F26" s="22"/>
    </row>
    <row r="27" spans="1:6" ht="15.75">
      <c r="A27" s="8">
        <v>4</v>
      </c>
      <c r="B27" s="9" t="s">
        <v>9</v>
      </c>
      <c r="C27" s="23">
        <f t="shared" si="0"/>
        <v>3330.5833333333335</v>
      </c>
      <c r="D27" s="31">
        <f>D29+D30+D31+D28</f>
        <v>39967</v>
      </c>
      <c r="F27" s="20"/>
    </row>
    <row r="28" spans="1:6" s="20" customFormat="1" ht="15.75">
      <c r="A28" s="10"/>
      <c r="B28" s="11" t="s">
        <v>44</v>
      </c>
      <c r="C28" s="24">
        <f>D28/12</f>
        <v>75.583333333333329</v>
      </c>
      <c r="D28" s="30">
        <v>907</v>
      </c>
      <c r="E28" s="21"/>
    </row>
    <row r="29" spans="1:6" s="20" customFormat="1" ht="15.75">
      <c r="A29" s="10"/>
      <c r="B29" s="11" t="s">
        <v>10</v>
      </c>
      <c r="C29" s="24">
        <f t="shared" si="0"/>
        <v>208.33333333333334</v>
      </c>
      <c r="D29" s="30">
        <v>2500</v>
      </c>
      <c r="E29" s="21"/>
    </row>
    <row r="30" spans="1:6" s="20" customFormat="1" ht="15.75">
      <c r="A30" s="10"/>
      <c r="B30" s="11" t="s">
        <v>11</v>
      </c>
      <c r="C30" s="24">
        <f t="shared" si="0"/>
        <v>1094.5</v>
      </c>
      <c r="D30" s="30">
        <v>13134</v>
      </c>
      <c r="E30" s="21"/>
    </row>
    <row r="31" spans="1:6" s="20" customFormat="1" ht="15.75">
      <c r="A31" s="10"/>
      <c r="B31" s="11" t="s">
        <v>12</v>
      </c>
      <c r="C31" s="24">
        <f t="shared" si="0"/>
        <v>1952.1666666666667</v>
      </c>
      <c r="D31" s="30">
        <v>23426</v>
      </c>
      <c r="E31" s="21"/>
    </row>
    <row r="32" spans="1:6" ht="31.5">
      <c r="A32" s="12">
        <v>5</v>
      </c>
      <c r="B32" s="13" t="s">
        <v>13</v>
      </c>
      <c r="C32" s="23">
        <f t="shared" si="0"/>
        <v>1843.6729999999998</v>
      </c>
      <c r="D32" s="31">
        <f>D3*0.37*12</f>
        <v>22124.075999999997</v>
      </c>
      <c r="F32" s="20"/>
    </row>
    <row r="33" spans="1:6" ht="15.75">
      <c r="A33" s="8">
        <v>6</v>
      </c>
      <c r="B33" s="9" t="s">
        <v>14</v>
      </c>
      <c r="C33" s="23">
        <f>C34+C35+C36+C37+C38+C39+C40+C41</f>
        <v>8311.3193333333329</v>
      </c>
      <c r="D33" s="31">
        <f>D34+D35+D36+D37+D38+D39+D40+D41</f>
        <v>99735.831999999995</v>
      </c>
      <c r="F33" s="20"/>
    </row>
    <row r="34" spans="1:6" s="20" customFormat="1" ht="15.75">
      <c r="A34" s="10"/>
      <c r="B34" s="11" t="s">
        <v>27</v>
      </c>
      <c r="C34" s="24">
        <f>D34/12</f>
        <v>2038.8333333333333</v>
      </c>
      <c r="D34" s="30">
        <v>24466</v>
      </c>
      <c r="E34" s="21"/>
      <c r="F34" s="22"/>
    </row>
    <row r="35" spans="1:6" s="20" customFormat="1" ht="15.75">
      <c r="A35" s="10"/>
      <c r="B35" s="11" t="s">
        <v>29</v>
      </c>
      <c r="C35" s="24">
        <f t="shared" ref="C35:C41" si="1">D35/12</f>
        <v>1896.5</v>
      </c>
      <c r="D35" s="30">
        <v>22758</v>
      </c>
      <c r="E35" s="21"/>
      <c r="F35" s="22"/>
    </row>
    <row r="36" spans="1:6" s="20" customFormat="1" ht="15.75">
      <c r="A36" s="10"/>
      <c r="B36" s="11" t="s">
        <v>30</v>
      </c>
      <c r="C36" s="24">
        <f t="shared" si="1"/>
        <v>1038.9166666666667</v>
      </c>
      <c r="D36" s="30">
        <v>12467</v>
      </c>
      <c r="E36" s="21"/>
      <c r="F36" s="22"/>
    </row>
    <row r="37" spans="1:6" s="20" customFormat="1" ht="15.75">
      <c r="A37" s="10"/>
      <c r="B37" s="11" t="s">
        <v>15</v>
      </c>
      <c r="C37" s="24">
        <f t="shared" si="1"/>
        <v>799.25</v>
      </c>
      <c r="D37" s="30">
        <v>9591</v>
      </c>
      <c r="E37" s="21"/>
      <c r="F37" s="22"/>
    </row>
    <row r="38" spans="1:6" s="20" customFormat="1" ht="15.75">
      <c r="A38" s="10"/>
      <c r="B38" s="11" t="s">
        <v>22</v>
      </c>
      <c r="C38" s="24">
        <f t="shared" si="1"/>
        <v>754.40266666666673</v>
      </c>
      <c r="D38" s="30">
        <f>(D35+D36+D37)*0.202</f>
        <v>9052.8320000000003</v>
      </c>
      <c r="E38" s="21"/>
      <c r="F38" s="22"/>
    </row>
    <row r="39" spans="1:6" s="20" customFormat="1" ht="15.75">
      <c r="A39" s="10"/>
      <c r="B39" s="11" t="s">
        <v>32</v>
      </c>
      <c r="C39" s="24">
        <f t="shared" si="1"/>
        <v>591.5</v>
      </c>
      <c r="D39" s="30">
        <v>7098</v>
      </c>
      <c r="E39" s="21"/>
      <c r="F39" s="22"/>
    </row>
    <row r="40" spans="1:6" s="20" customFormat="1" ht="15.75">
      <c r="A40" s="10"/>
      <c r="B40" s="11" t="s">
        <v>16</v>
      </c>
      <c r="C40" s="24">
        <f t="shared" si="1"/>
        <v>143</v>
      </c>
      <c r="D40" s="30">
        <f>1*12*D4</f>
        <v>1716</v>
      </c>
      <c r="E40" s="21"/>
      <c r="F40" s="22"/>
    </row>
    <row r="41" spans="1:6" s="20" customFormat="1" ht="15.75">
      <c r="A41" s="10"/>
      <c r="B41" s="11" t="s">
        <v>28</v>
      </c>
      <c r="C41" s="24">
        <f t="shared" si="1"/>
        <v>1048.9166666666667</v>
      </c>
      <c r="D41" s="30">
        <v>12587</v>
      </c>
      <c r="E41" s="21"/>
      <c r="F41" s="22"/>
    </row>
    <row r="42" spans="1:6" ht="15.75">
      <c r="A42" s="8"/>
      <c r="B42" s="9" t="s">
        <v>21</v>
      </c>
      <c r="C42" s="23">
        <f t="shared" si="0"/>
        <v>4450.5889500000003</v>
      </c>
      <c r="D42" s="31">
        <f>(D6+D18+D23+D27+D32+D33)*0.06</f>
        <v>53407.0674</v>
      </c>
      <c r="F42" s="20"/>
    </row>
    <row r="43" spans="1:6" ht="15.75">
      <c r="A43" s="8"/>
      <c r="B43" s="9" t="s">
        <v>23</v>
      </c>
      <c r="C43" s="14">
        <f>C6+C18+C23+C27+C32+C33+C42</f>
        <v>78627.071450000003</v>
      </c>
      <c r="D43" s="31">
        <f>D6+D18+D23+D27+D32+D33+D42</f>
        <v>943524.8574000001</v>
      </c>
    </row>
    <row r="44" spans="1:6" ht="16.5" thickBot="1">
      <c r="A44" s="15"/>
      <c r="B44" s="16" t="s">
        <v>17</v>
      </c>
      <c r="C44" s="18"/>
      <c r="D44" s="32">
        <v>943513</v>
      </c>
    </row>
    <row r="45" spans="1:6" ht="15.75">
      <c r="A45" s="3"/>
      <c r="B45" s="3" t="s">
        <v>36</v>
      </c>
      <c r="C45" s="4"/>
      <c r="D45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2014-03-12T07:57:35Z</cp:lastPrinted>
  <dcterms:created xsi:type="dcterms:W3CDTF">2013-11-15T13:17:51Z</dcterms:created>
  <dcterms:modified xsi:type="dcterms:W3CDTF">2014-03-12T07:57:37Z</dcterms:modified>
</cp:coreProperties>
</file>