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 s="1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D39" l="1"/>
  <c r="D40" s="1"/>
  <c r="C6"/>
  <c r="C20"/>
  <c r="C39" l="1"/>
  <c r="C40" s="1"/>
</calcChain>
</file>

<file path=xl/sharedStrings.xml><?xml version="1.0" encoding="utf-8"?>
<sst xmlns="http://schemas.openxmlformats.org/spreadsheetml/2006/main" count="45" uniqueCount="42">
  <si>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</si>
  <si>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</si>
  <si>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</si>
  <si>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</si>
  <si>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</si>
  <si>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</si>
  <si>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</si>
  <si>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</si>
  <si>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</si>
  <si>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</si>
  <si>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</si>
  <si>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</si>
  <si>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</si>
  <si>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</si>
  <si>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</si>
  <si>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</si>
  <si>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</si>
  <si>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</si>
  <si>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</si>
  <si>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</si>
  <si>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</si>
  <si>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</si>
  <si>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</si>
  <si>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</si>
  <si>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</si>
  <si>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</si>
  <si>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</si>
  <si>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</si>
  <si>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</si>
  <si>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</si>
  <si>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</si>
  <si>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</si>
  <si>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</si>
  <si>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</si>
  <si>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</si>
  <si>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</si>
  <si>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</si>
  <si>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</si>
  <si>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</si>
  <si>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содержание автотехники (гсм, запчасти, трансп. расходы)</t>
  </si>
  <si>
    <t>расположенного по адресу:ул. М.Павлова, д.56 за 2013 год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</si>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</sst>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E1" sqref="E1:F1048576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5.7109375" style="25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6"/>
    </row>
    <row r="2" spans="1:6" ht="15.75">
      <c r="A2" s="1" t="s">
        <v>40</v>
      </c>
      <c r="B2" s="1"/>
      <c r="C2" s="2"/>
      <c r="D2" s="26"/>
    </row>
    <row r="3" spans="1:6" s="20" customFormat="1" ht="15.75">
      <c r="A3" s="3"/>
      <c r="B3" s="3" t="s">
        <v>25</v>
      </c>
      <c r="C3" s="4"/>
      <c r="D3" s="27">
        <v>3702.5</v>
      </c>
      <c r="E3" s="21"/>
    </row>
    <row r="4" spans="1:6" s="20" customFormat="1" ht="16.5" thickBot="1">
      <c r="A4" s="3"/>
      <c r="B4" s="3" t="s">
        <v>31</v>
      </c>
      <c r="C4" s="4"/>
      <c r="D4" s="27">
        <v>108</v>
      </c>
      <c r="E4" s="21"/>
    </row>
    <row r="5" spans="1:6" ht="48" customHeight="1">
      <c r="A5" s="5" t="s">
        <v>1</v>
      </c>
      <c r="B5" s="6" t="s">
        <v>2</v>
      </c>
      <c r="C5" s="7" t="s">
        <v>20</v>
      </c>
      <c r="D5" s="28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16227.001666666665</v>
      </c>
      <c r="D6" s="29">
        <f>D9+D10+D11+D12+D14+D13</f>
        <v>194724.02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30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30"/>
      <c r="E8" s="21"/>
    </row>
    <row r="9" spans="1:6" s="20" customFormat="1" ht="15.75">
      <c r="A9" s="10"/>
      <c r="B9" s="11" t="s">
        <v>19</v>
      </c>
      <c r="C9" s="24">
        <f t="shared" si="0"/>
        <v>1460.3333333333333</v>
      </c>
      <c r="D9" s="30">
        <v>17524</v>
      </c>
      <c r="E9" s="21"/>
    </row>
    <row r="10" spans="1:6" s="20" customFormat="1" ht="15.75">
      <c r="A10" s="10"/>
      <c r="B10" s="11" t="s">
        <v>6</v>
      </c>
      <c r="C10" s="24">
        <f t="shared" si="0"/>
        <v>967.08333333333337</v>
      </c>
      <c r="D10" s="30">
        <v>11605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9000.8333333333339</v>
      </c>
      <c r="D11" s="30">
        <v>108010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1818.1683333333333</v>
      </c>
      <c r="D12" s="30">
        <f>D11*0.202</f>
        <v>21818.02</v>
      </c>
      <c r="E12" s="21"/>
    </row>
    <row r="13" spans="1:6" s="20" customFormat="1" ht="15.75">
      <c r="A13" s="10"/>
      <c r="B13" s="11" t="s">
        <v>39</v>
      </c>
      <c r="C13" s="24">
        <f>D13/12</f>
        <v>798.91666666666663</v>
      </c>
      <c r="D13" s="30">
        <v>9587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2181.6666666666665</v>
      </c>
      <c r="D14" s="30">
        <v>26180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7216.6346666666668</v>
      </c>
      <c r="D15" s="29">
        <f>D16+D17+D18+D19</f>
        <v>86599.615999999995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5750.666666666667</v>
      </c>
      <c r="D16" s="30">
        <v>69008</v>
      </c>
      <c r="E16" s="21"/>
    </row>
    <row r="17" spans="1:6" s="20" customFormat="1" ht="15.75">
      <c r="A17" s="10"/>
      <c r="B17" s="11" t="s">
        <v>26</v>
      </c>
      <c r="C17" s="24">
        <f t="shared" si="0"/>
        <v>41.75</v>
      </c>
      <c r="D17" s="30">
        <v>501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262.58333333333331</v>
      </c>
      <c r="D18" s="30">
        <v>3151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1161.6346666666666</v>
      </c>
      <c r="D19" s="30">
        <f>D16*0.202</f>
        <v>13939.616</v>
      </c>
      <c r="E19" s="21"/>
    </row>
    <row r="20" spans="1:6" ht="15.75">
      <c r="A20" s="8">
        <v>3</v>
      </c>
      <c r="B20" s="9" t="s">
        <v>7</v>
      </c>
      <c r="C20" s="23">
        <f t="shared" si="0"/>
        <v>4620.125</v>
      </c>
      <c r="D20" s="29">
        <f>D21+D22+D23</f>
        <v>55441.5</v>
      </c>
      <c r="F20" s="20"/>
    </row>
    <row r="21" spans="1:6" s="20" customFormat="1" ht="15.75">
      <c r="A21" s="10"/>
      <c r="B21" s="11" t="s">
        <v>8</v>
      </c>
      <c r="C21" s="24">
        <f t="shared" si="0"/>
        <v>3651.0833333333335</v>
      </c>
      <c r="D21" s="30">
        <v>43813</v>
      </c>
      <c r="E21" s="21"/>
    </row>
    <row r="22" spans="1:6" s="20" customFormat="1" ht="15.75">
      <c r="A22" s="10"/>
      <c r="B22" s="11" t="s">
        <v>18</v>
      </c>
      <c r="C22" s="24">
        <f t="shared" si="0"/>
        <v>43.416666666666664</v>
      </c>
      <c r="D22" s="30">
        <v>521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925.625</v>
      </c>
      <c r="D23" s="30">
        <f>D3*0.25*12</f>
        <v>11107.5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3330.5833333333335</v>
      </c>
      <c r="D24" s="29">
        <f>D26+D27+D28+D25</f>
        <v>39967</v>
      </c>
      <c r="F24" s="20"/>
    </row>
    <row r="25" spans="1:6" s="20" customFormat="1" ht="15.75">
      <c r="A25" s="10"/>
      <c r="B25" s="11" t="s">
        <v>41</v>
      </c>
      <c r="C25" s="24">
        <f>D25/12</f>
        <v>75.583333333333329</v>
      </c>
      <c r="D25" s="30">
        <v>907</v>
      </c>
      <c r="E25" s="21"/>
    </row>
    <row r="26" spans="1:6" s="20" customFormat="1" ht="15.75">
      <c r="A26" s="10"/>
      <c r="B26" s="11" t="s">
        <v>10</v>
      </c>
      <c r="C26" s="24">
        <f t="shared" si="0"/>
        <v>208.33333333333334</v>
      </c>
      <c r="D26" s="30">
        <v>2500</v>
      </c>
      <c r="E26" s="21"/>
    </row>
    <row r="27" spans="1:6" s="20" customFormat="1" ht="15.75">
      <c r="A27" s="10"/>
      <c r="B27" s="11" t="s">
        <v>11</v>
      </c>
      <c r="C27" s="24">
        <f t="shared" si="0"/>
        <v>1094.5</v>
      </c>
      <c r="D27" s="30">
        <v>13134</v>
      </c>
      <c r="E27" s="21"/>
    </row>
    <row r="28" spans="1:6" s="20" customFormat="1" ht="15.75">
      <c r="A28" s="10"/>
      <c r="B28" s="11" t="s">
        <v>12</v>
      </c>
      <c r="C28" s="24">
        <f t="shared" si="0"/>
        <v>1952.1666666666667</v>
      </c>
      <c r="D28" s="30">
        <v>23426</v>
      </c>
      <c r="E28" s="21"/>
    </row>
    <row r="29" spans="1:6" ht="31.5">
      <c r="A29" s="12">
        <v>5</v>
      </c>
      <c r="B29" s="13" t="s">
        <v>13</v>
      </c>
      <c r="C29" s="23">
        <f t="shared" si="0"/>
        <v>1369.925</v>
      </c>
      <c r="D29" s="29">
        <f>D3*0.37*12</f>
        <v>16439.099999999999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6820.5431666666664</v>
      </c>
      <c r="D30" s="29">
        <f>D31+D32+D33+D34+D35+D36+D37+D38</f>
        <v>81846.517999999996</v>
      </c>
      <c r="F30" s="20"/>
    </row>
    <row r="31" spans="1:6" s="20" customFormat="1" ht="15.75">
      <c r="A31" s="10"/>
      <c r="B31" s="11" t="s">
        <v>27</v>
      </c>
      <c r="C31" s="24">
        <f>D31/12</f>
        <v>1785.25</v>
      </c>
      <c r="D31" s="30">
        <v>21423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1490.8333333333333</v>
      </c>
      <c r="D32" s="30">
        <v>17890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907.83333333333337</v>
      </c>
      <c r="D33" s="30">
        <v>10894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672.91666666666663</v>
      </c>
      <c r="D34" s="30">
        <v>8075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620.45983333333334</v>
      </c>
      <c r="D35" s="30">
        <f>(D32+D33+D34)*0.202</f>
        <v>7445.518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445.41666666666669</v>
      </c>
      <c r="D36" s="30">
        <v>5345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108</v>
      </c>
      <c r="D37" s="30">
        <f>1*12*D4</f>
        <v>1296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789.83333333333337</v>
      </c>
      <c r="D38" s="30">
        <v>9478</v>
      </c>
      <c r="E38" s="21"/>
      <c r="F38" s="22"/>
    </row>
    <row r="39" spans="1:6" ht="15.75">
      <c r="A39" s="8"/>
      <c r="B39" s="9" t="s">
        <v>21</v>
      </c>
      <c r="C39" s="23">
        <f t="shared" si="0"/>
        <v>2375.0887699999998</v>
      </c>
      <c r="D39" s="29">
        <f>(D6+D15+D20+D24+D29+D30)*0.06</f>
        <v>28501.065239999996</v>
      </c>
      <c r="F39" s="20"/>
    </row>
    <row r="40" spans="1:6" ht="15.75">
      <c r="A40" s="8"/>
      <c r="B40" s="9" t="s">
        <v>23</v>
      </c>
      <c r="C40" s="14">
        <f>C6+C15+C20+C24+C29+C30+C39</f>
        <v>41959.901603333332</v>
      </c>
      <c r="D40" s="29">
        <f>D6+D15+D20+D24+D29+D30+D39</f>
        <v>503518.81923999998</v>
      </c>
    </row>
    <row r="41" spans="1:6" ht="16.5" thickBot="1">
      <c r="A41" s="15"/>
      <c r="B41" s="16" t="s">
        <v>17</v>
      </c>
      <c r="C41" s="18"/>
      <c r="D41" s="31">
        <v>503506</v>
      </c>
    </row>
    <row r="42" spans="1:6" ht="15.75">
      <c r="A42" s="3"/>
      <c r="B42" s="3" t="s">
        <v>36</v>
      </c>
      <c r="C42" s="4"/>
      <c r="D42" s="27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2014-03-12T08:10:30Z</cp:lastPrinted>
  <dcterms:created xsi:type="dcterms:W3CDTF">2013-11-15T13:17:51Z</dcterms:created>
  <dcterms:modified xsi:type="dcterms:W3CDTF">2014-03-12T08:10:31Z</dcterms:modified>
</cp:coreProperties>
</file>