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1" i="1"/>
  <c r="D24"/>
  <c r="C25"/>
  <c r="C40"/>
  <c r="D19"/>
  <c r="D23"/>
  <c r="D20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C13"/>
  <c r="C19" l="1"/>
  <c r="D15"/>
  <c r="D39" s="1"/>
  <c r="D30"/>
  <c r="C12"/>
  <c r="C35"/>
  <c r="C30" s="1"/>
  <c r="C11"/>
  <c r="C18"/>
  <c r="C15" s="1"/>
  <c r="C24"/>
  <c r="C6" l="1"/>
  <c r="C20"/>
  <c r="C39" l="1"/>
  <c r="C41" s="1"/>
</calcChain>
</file>

<file path=xl/sharedStrings.xml><?xml version="1.0" encoding="utf-8"?>
<sst xmlns="http://schemas.openxmlformats.org/spreadsheetml/2006/main" count="46" uniqueCount="43">
  <si>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</si>
  <si>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</si>
  <si>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</si>
  <si>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</si>
  <si>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</si>
  <si>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</si>
  <si>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</si>
  <si>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</si>
  <si>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</si>
  <si>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</si>
  <si>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</si>
  <si>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</si>
  <si>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</si>
  <si>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</si>
  <si>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</si>
  <si>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</si>
  <si>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</si>
  <si>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</si>
  <si>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</si>
  <si>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</si>
  <si>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</si>
  <si>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</si>
  <si>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</si>
  <si>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</si>
  <si>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</si>
  <si>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</si>
  <si>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</si>
  <si>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</si>
  <si>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</si>
  <si>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</si>
  <si>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</si>
  <si>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</si>
  <si>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</si>
  <si>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</si>
  <si>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</si>
  <si>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</si>
  <si>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</si>
  <si>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</si>
  <si>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</si>
  <si>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</si>
  <si>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расположенного по адресу:ул. М.Павлова, д.62 за 2013 год</t>
  </si>
  <si>
    <t>Раздача квитанций и съем показаний приборов учета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</si>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</sst>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abSelected="1" topLeftCell="A25" workbookViewId="0">
      <selection activeCell="E25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40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7665.3</v>
      </c>
      <c r="E3" s="21"/>
    </row>
    <row r="4" spans="1:6" s="20" customFormat="1" ht="16.5" thickBot="1">
      <c r="A4" s="3"/>
      <c r="B4" s="3" t="s">
        <v>31</v>
      </c>
      <c r="C4" s="4"/>
      <c r="D4" s="27">
        <v>144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26474.507833333329</v>
      </c>
      <c r="D6" s="29">
        <f>D9+D10+D11+D12+D14+D13</f>
        <v>317694.09400000004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1147.8333333333333</v>
      </c>
      <c r="D9" s="30">
        <v>13774</v>
      </c>
      <c r="E9" s="21"/>
    </row>
    <row r="10" spans="1:6" s="20" customFormat="1" ht="15.75">
      <c r="A10" s="10"/>
      <c r="B10" s="11" t="s">
        <v>6</v>
      </c>
      <c r="C10" s="24">
        <f t="shared" si="0"/>
        <v>1828.6666666666667</v>
      </c>
      <c r="D10" s="30">
        <v>21944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15278.916666666666</v>
      </c>
      <c r="D11" s="30">
        <v>183347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3086.341166666667</v>
      </c>
      <c r="D12" s="30">
        <f>D11*0.202</f>
        <v>37036.094000000005</v>
      </c>
      <c r="E12" s="21"/>
    </row>
    <row r="13" spans="1:6" s="20" customFormat="1" ht="15.75">
      <c r="A13" s="10"/>
      <c r="B13" s="11" t="s">
        <v>39</v>
      </c>
      <c r="C13" s="24">
        <f>D13/12</f>
        <v>1308.25</v>
      </c>
      <c r="D13" s="30">
        <v>15699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3824.5</v>
      </c>
      <c r="D14" s="30">
        <v>45894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17326.5075</v>
      </c>
      <c r="D15" s="29">
        <f>D16+D17+D18+D19</f>
        <v>207918.09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14170.416666666666</v>
      </c>
      <c r="D16" s="30">
        <v>170045</v>
      </c>
      <c r="E16" s="21"/>
    </row>
    <row r="17" spans="1:6" s="20" customFormat="1" ht="15.75">
      <c r="A17" s="10"/>
      <c r="B17" s="11" t="s">
        <v>26</v>
      </c>
      <c r="C17" s="24">
        <f t="shared" si="0"/>
        <v>95.166666666666671</v>
      </c>
      <c r="D17" s="30">
        <v>1142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198.5</v>
      </c>
      <c r="D18" s="30">
        <v>2382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2862.4241666666671</v>
      </c>
      <c r="D19" s="30">
        <f>D16*0.202</f>
        <v>34349.090000000004</v>
      </c>
      <c r="E19" s="21"/>
    </row>
    <row r="20" spans="1:6" ht="15.75">
      <c r="A20" s="8">
        <v>3</v>
      </c>
      <c r="B20" s="9" t="s">
        <v>7</v>
      </c>
      <c r="C20" s="23">
        <f t="shared" si="0"/>
        <v>9179.4096666666665</v>
      </c>
      <c r="D20" s="29">
        <f>D21+D22+D23</f>
        <v>110152.916</v>
      </c>
      <c r="F20" s="20"/>
    </row>
    <row r="21" spans="1:6" s="20" customFormat="1" ht="15.75">
      <c r="A21" s="10"/>
      <c r="B21" s="11" t="s">
        <v>8</v>
      </c>
      <c r="C21" s="24">
        <f t="shared" si="0"/>
        <v>6713.333333333333</v>
      </c>
      <c r="D21" s="30">
        <v>80560</v>
      </c>
      <c r="E21" s="21"/>
    </row>
    <row r="22" spans="1:6" s="20" customFormat="1" ht="15.75">
      <c r="A22" s="10"/>
      <c r="B22" s="11" t="s">
        <v>18</v>
      </c>
      <c r="C22" s="24">
        <f t="shared" si="0"/>
        <v>89.833333333333329</v>
      </c>
      <c r="D22" s="30">
        <v>1078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2376.2429999999999</v>
      </c>
      <c r="D23" s="30">
        <f>D3*0.31*12</f>
        <v>28514.915999999997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12488.5</v>
      </c>
      <c r="D24" s="29">
        <f>D26+D27+D28+D25</f>
        <v>149862</v>
      </c>
      <c r="F24" s="20"/>
    </row>
    <row r="25" spans="1:6" s="20" customFormat="1" ht="15.75">
      <c r="A25" s="10"/>
      <c r="B25" s="11" t="s">
        <v>42</v>
      </c>
      <c r="C25" s="24">
        <f>D25/12</f>
        <v>302.33333333333331</v>
      </c>
      <c r="D25" s="30">
        <v>3628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4377.666666666667</v>
      </c>
      <c r="D27" s="30">
        <v>52532</v>
      </c>
      <c r="E27" s="21"/>
    </row>
    <row r="28" spans="1:6" s="20" customFormat="1" ht="15.75">
      <c r="A28" s="10"/>
      <c r="B28" s="11" t="s">
        <v>12</v>
      </c>
      <c r="C28" s="24">
        <f t="shared" si="0"/>
        <v>7808.5</v>
      </c>
      <c r="D28" s="30">
        <v>93702</v>
      </c>
      <c r="E28" s="21"/>
    </row>
    <row r="29" spans="1:6" ht="31.5">
      <c r="A29" s="12">
        <v>5</v>
      </c>
      <c r="B29" s="13" t="s">
        <v>13</v>
      </c>
      <c r="C29" s="23">
        <f t="shared" si="0"/>
        <v>2836.1610000000001</v>
      </c>
      <c r="D29" s="29">
        <f>D3*0.37*12</f>
        <v>34033.932000000001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13495.076500000001</v>
      </c>
      <c r="D30" s="29">
        <f>D31+D32+D33+D34+D35+D36+D37+D38</f>
        <v>161940.91800000001</v>
      </c>
      <c r="F30" s="20"/>
    </row>
    <row r="31" spans="1:6" s="20" customFormat="1" ht="15.75">
      <c r="A31" s="10"/>
      <c r="B31" s="11" t="s">
        <v>27</v>
      </c>
      <c r="C31" s="24">
        <f>D31/12</f>
        <v>3176.5833333333335</v>
      </c>
      <c r="D31" s="30">
        <v>38119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3084.6666666666665</v>
      </c>
      <c r="D32" s="30">
        <v>37016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1878.4166666666667</v>
      </c>
      <c r="D33" s="30">
        <v>22541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1375.1666666666667</v>
      </c>
      <c r="D34" s="30">
        <v>16502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1280.3265000000001</v>
      </c>
      <c r="D35" s="30">
        <f>(D32+D33+D34)*0.202</f>
        <v>15363.918000000001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921.66666666666663</v>
      </c>
      <c r="D36" s="30">
        <v>11060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144</v>
      </c>
      <c r="D37" s="30">
        <f>1*12*D4</f>
        <v>1728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1634.25</v>
      </c>
      <c r="D38" s="30">
        <v>19611</v>
      </c>
      <c r="E38" s="21"/>
      <c r="F38" s="22"/>
    </row>
    <row r="39" spans="1:6" ht="15.75">
      <c r="A39" s="8"/>
      <c r="B39" s="9" t="s">
        <v>21</v>
      </c>
      <c r="C39" s="23">
        <f t="shared" si="0"/>
        <v>4935.7997499999992</v>
      </c>
      <c r="D39" s="29">
        <f>(D6+D15+D20+D24+D29+D30+D40)*0.06</f>
        <v>59229.596999999994</v>
      </c>
      <c r="F39" s="20"/>
    </row>
    <row r="40" spans="1:6" s="20" customFormat="1" ht="15.75">
      <c r="A40" s="10"/>
      <c r="B40" s="11" t="s">
        <v>41</v>
      </c>
      <c r="C40" s="24">
        <f>D40/12</f>
        <v>463.16666666666669</v>
      </c>
      <c r="D40" s="30">
        <v>5558</v>
      </c>
      <c r="E40" s="21"/>
    </row>
    <row r="41" spans="1:6" ht="15.75">
      <c r="A41" s="8"/>
      <c r="B41" s="9" t="s">
        <v>23</v>
      </c>
      <c r="C41" s="14">
        <f>C6+C15+C20+C24+C29+C30+C39+C40</f>
        <v>87199.128916666668</v>
      </c>
      <c r="D41" s="29">
        <f>D6+D15+D20+D24+D29+D30+D39+D40</f>
        <v>1046389.5469999999</v>
      </c>
    </row>
    <row r="42" spans="1:6" ht="16.5" thickBot="1">
      <c r="A42" s="15"/>
      <c r="B42" s="16" t="s">
        <v>17</v>
      </c>
      <c r="C42" s="18"/>
      <c r="D42" s="31">
        <v>1005150.41</v>
      </c>
    </row>
    <row r="43" spans="1:6" ht="15.75">
      <c r="A43" s="3"/>
      <c r="B43" s="3" t="s">
        <v>36</v>
      </c>
      <c r="C43" s="4"/>
      <c r="D43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2014-03-12T09:14:04Z</cp:lastPrinted>
  <dcterms:created xsi:type="dcterms:W3CDTF">2013-11-15T13:17:51Z</dcterms:created>
  <dcterms:modified xsi:type="dcterms:W3CDTF">2014-03-12T09:14:06Z</dcterms:modified>
</cp:coreProperties>
</file>