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36" l="1"/>
  <c r="C34"/>
  <c r="C32"/>
  <c r="C31"/>
  <c r="C30"/>
  <c r="C29"/>
  <c r="D35"/>
  <c r="C35" s="1"/>
  <c r="D33"/>
  <c r="D12"/>
  <c r="D6" s="1"/>
  <c r="D27"/>
  <c r="C27" s="1"/>
  <c r="C26"/>
  <c r="C25"/>
  <c r="C24"/>
  <c r="C22"/>
  <c r="C21"/>
  <c r="C17"/>
  <c r="C16"/>
  <c r="C9"/>
  <c r="C8"/>
  <c r="C7"/>
  <c r="C10"/>
  <c r="D19"/>
  <c r="C13"/>
  <c r="C19" l="1"/>
  <c r="D15"/>
  <c r="D28"/>
  <c r="C12"/>
  <c r="C33"/>
  <c r="C28" s="1"/>
  <c r="C11"/>
  <c r="C18"/>
  <c r="C15" s="1"/>
  <c r="D23"/>
  <c r="C23" s="1"/>
  <c r="D20"/>
  <c r="C6" l="1"/>
  <c r="D37"/>
  <c r="C37" s="1"/>
  <c r="C20"/>
  <c r="D38" l="1"/>
  <c r="C38"/>
</calcChain>
</file>

<file path=xl/sharedStrings.xml><?xml version="1.0" encoding="utf-8"?>
<sst xmlns="http://schemas.openxmlformats.org/spreadsheetml/2006/main" count="43" uniqueCount="40">
  <si>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</si>
  <si>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</si>
  <si>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</si>
  <si>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</si>
  <si>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</si>
  <si>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</si>
  <si>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</si>
  <si>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</si>
  <si>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</si>
  <si>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</si>
  <si>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</si>
  <si>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</si>
  <si>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</si>
  <si>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</si>
  <si>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</si>
  <si>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</si>
  <si>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</si>
  <si>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</si>
  <si>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</si>
  <si>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</si>
  <si>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</si>
  <si>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</si>
  <si>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</si>
  <si>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</si>
  <si>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</si>
  <si>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</si>
  <si>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</si>
  <si>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</si>
  <si>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</si>
  <si>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</si>
  <si>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</si>
  <si>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</si>
  <si>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</si>
  <si>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</si>
  <si>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</si>
  <si>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</si>
  <si>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зарплата рабочего по уборке</t>
  </si>
  <si>
    <t>Исп.Гл.экономист Маркова О.Г. 433601</t>
  </si>
  <si>
    <t>расположенного по адресу:ул. Талвира, д. 10 за 2013 год</t>
  </si>
  <si>
    <t>содержание автотехники (гсм, запчасти, трансп. расходы)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</si>
</sst>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38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2799</v>
      </c>
      <c r="E3" s="21"/>
    </row>
    <row r="4" spans="1:6" s="20" customFormat="1" ht="16.5" thickBot="1">
      <c r="A4" s="3"/>
      <c r="B4" s="3" t="s">
        <v>31</v>
      </c>
      <c r="C4" s="4"/>
      <c r="D4" s="27">
        <v>40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10332.008166666667</v>
      </c>
      <c r="D6" s="29">
        <f>D9+D10+D11+D12+D14+D13</f>
        <v>123984.098</v>
      </c>
      <c r="F6" s="20"/>
    </row>
    <row r="7" spans="1:6" s="20" customFormat="1" ht="15.75">
      <c r="A7" s="10"/>
      <c r="B7" s="11" t="s">
        <v>3</v>
      </c>
      <c r="C7" s="24">
        <f t="shared" ref="C7:C37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1314.3333333333333</v>
      </c>
      <c r="D9" s="30">
        <v>15772</v>
      </c>
      <c r="E9" s="21"/>
    </row>
    <row r="10" spans="1:6" s="20" customFormat="1" ht="15.75">
      <c r="A10" s="10"/>
      <c r="B10" s="11" t="s">
        <v>6</v>
      </c>
      <c r="C10" s="24">
        <f t="shared" si="0"/>
        <v>667.75</v>
      </c>
      <c r="D10" s="30">
        <v>8013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5387.416666666667</v>
      </c>
      <c r="D11" s="30">
        <v>64649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1088.2581666666667</v>
      </c>
      <c r="D12" s="30">
        <f>D11*0.202</f>
        <v>13059.098</v>
      </c>
      <c r="E12" s="21"/>
    </row>
    <row r="13" spans="1:6" s="20" customFormat="1" ht="15.75">
      <c r="A13" s="10"/>
      <c r="B13" s="11" t="s">
        <v>39</v>
      </c>
      <c r="C13" s="24">
        <f>D13/12</f>
        <v>477.75</v>
      </c>
      <c r="D13" s="30">
        <v>5733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1396.5</v>
      </c>
      <c r="D14" s="30">
        <v>16758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9106.116</v>
      </c>
      <c r="D15" s="29">
        <f>D16+D17+D18+D19</f>
        <v>109273.39199999999</v>
      </c>
      <c r="E15" s="21"/>
      <c r="F15" s="20"/>
    </row>
    <row r="16" spans="1:6" s="20" customFormat="1" ht="15.75">
      <c r="A16" s="10"/>
      <c r="B16" s="11" t="s">
        <v>36</v>
      </c>
      <c r="C16" s="24">
        <f t="shared" si="0"/>
        <v>7424.666666666667</v>
      </c>
      <c r="D16" s="30">
        <v>89096</v>
      </c>
      <c r="E16" s="21"/>
    </row>
    <row r="17" spans="1:6" s="20" customFormat="1" ht="15.75">
      <c r="A17" s="10"/>
      <c r="B17" s="11" t="s">
        <v>26</v>
      </c>
      <c r="C17" s="24">
        <f t="shared" si="0"/>
        <v>109.16666666666667</v>
      </c>
      <c r="D17" s="30">
        <v>1310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72.5</v>
      </c>
      <c r="D18" s="30">
        <v>870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1499.7826666666667</v>
      </c>
      <c r="D19" s="30">
        <f>D16*0.202</f>
        <v>17997.392</v>
      </c>
      <c r="E19" s="21"/>
    </row>
    <row r="20" spans="1:6" ht="15.75">
      <c r="A20" s="8">
        <v>3</v>
      </c>
      <c r="B20" s="9" t="s">
        <v>7</v>
      </c>
      <c r="C20" s="23">
        <f t="shared" si="0"/>
        <v>1995.3333333333333</v>
      </c>
      <c r="D20" s="29">
        <f>D21+D22</f>
        <v>23944</v>
      </c>
      <c r="F20" s="20"/>
    </row>
    <row r="21" spans="1:6" s="20" customFormat="1" ht="15.75">
      <c r="A21" s="10"/>
      <c r="B21" s="11" t="s">
        <v>8</v>
      </c>
      <c r="C21" s="24">
        <f t="shared" si="0"/>
        <v>1961</v>
      </c>
      <c r="D21" s="30">
        <v>23532</v>
      </c>
      <c r="E21" s="21"/>
    </row>
    <row r="22" spans="1:6" s="20" customFormat="1" ht="15.75">
      <c r="A22" s="10"/>
      <c r="B22" s="11" t="s">
        <v>18</v>
      </c>
      <c r="C22" s="24">
        <f t="shared" si="0"/>
        <v>34.333333333333336</v>
      </c>
      <c r="D22" s="30">
        <v>412</v>
      </c>
      <c r="E22" s="21"/>
      <c r="F22" s="22"/>
    </row>
    <row r="23" spans="1:6" ht="15.75">
      <c r="A23" s="8">
        <v>4</v>
      </c>
      <c r="B23" s="9" t="s">
        <v>9</v>
      </c>
      <c r="C23" s="23">
        <f t="shared" si="0"/>
        <v>0</v>
      </c>
      <c r="D23" s="29">
        <f>D24+D25+D26</f>
        <v>0</v>
      </c>
      <c r="F23" s="20"/>
    </row>
    <row r="24" spans="1:6" s="20" customFormat="1" ht="15.75">
      <c r="A24" s="10"/>
      <c r="B24" s="11" t="s">
        <v>10</v>
      </c>
      <c r="C24" s="24">
        <f t="shared" si="0"/>
        <v>0</v>
      </c>
      <c r="D24" s="30"/>
      <c r="E24" s="21"/>
    </row>
    <row r="25" spans="1:6" s="20" customFormat="1" ht="15.75">
      <c r="A25" s="10"/>
      <c r="B25" s="11" t="s">
        <v>11</v>
      </c>
      <c r="C25" s="24">
        <f t="shared" si="0"/>
        <v>0</v>
      </c>
      <c r="D25" s="30"/>
      <c r="E25" s="21"/>
    </row>
    <row r="26" spans="1:6" s="20" customFormat="1" ht="15.75">
      <c r="A26" s="10"/>
      <c r="B26" s="11" t="s">
        <v>12</v>
      </c>
      <c r="C26" s="24">
        <f t="shared" si="0"/>
        <v>0</v>
      </c>
      <c r="D26" s="30"/>
      <c r="E26" s="21"/>
    </row>
    <row r="27" spans="1:6" ht="31.5">
      <c r="A27" s="12">
        <v>5</v>
      </c>
      <c r="B27" s="13" t="s">
        <v>13</v>
      </c>
      <c r="C27" s="23">
        <f t="shared" si="0"/>
        <v>1035.6299999999999</v>
      </c>
      <c r="D27" s="29">
        <f>D3*0.37*12</f>
        <v>12427.559999999998</v>
      </c>
      <c r="F27" s="20"/>
    </row>
    <row r="28" spans="1:6" ht="15.75">
      <c r="A28" s="8">
        <v>6</v>
      </c>
      <c r="B28" s="9" t="s">
        <v>14</v>
      </c>
      <c r="C28" s="23">
        <f>C29+C30+C31+C32+C33+C34+C35+C36</f>
        <v>4609.7955000000002</v>
      </c>
      <c r="D28" s="29">
        <f>D29+D30+D31+D32+D33+D34+D35+D36</f>
        <v>55317.546000000002</v>
      </c>
      <c r="F28" s="20"/>
    </row>
    <row r="29" spans="1:6" s="20" customFormat="1" ht="15.75">
      <c r="A29" s="10"/>
      <c r="B29" s="11" t="s">
        <v>27</v>
      </c>
      <c r="C29" s="24">
        <f>D29/12</f>
        <v>1034.9166666666667</v>
      </c>
      <c r="D29" s="30">
        <v>12419</v>
      </c>
      <c r="E29" s="21"/>
      <c r="F29" s="22"/>
    </row>
    <row r="30" spans="1:6" s="20" customFormat="1" ht="15.75">
      <c r="A30" s="10"/>
      <c r="B30" s="11" t="s">
        <v>29</v>
      </c>
      <c r="C30" s="24">
        <f t="shared" ref="C30:C36" si="1">D30/12</f>
        <v>976.33333333333337</v>
      </c>
      <c r="D30" s="30">
        <v>11716</v>
      </c>
      <c r="E30" s="21"/>
      <c r="F30" s="22"/>
    </row>
    <row r="31" spans="1:6" s="20" customFormat="1" ht="15.75">
      <c r="A31" s="10"/>
      <c r="B31" s="11" t="s">
        <v>30</v>
      </c>
      <c r="C31" s="24">
        <f t="shared" si="1"/>
        <v>685.91666666666663</v>
      </c>
      <c r="D31" s="30">
        <v>8231</v>
      </c>
      <c r="E31" s="21"/>
      <c r="F31" s="22"/>
    </row>
    <row r="32" spans="1:6" s="20" customFormat="1" ht="15.75">
      <c r="A32" s="10"/>
      <c r="B32" s="11" t="s">
        <v>15</v>
      </c>
      <c r="C32" s="24">
        <f t="shared" si="1"/>
        <v>502.16666666666669</v>
      </c>
      <c r="D32" s="30">
        <v>6026</v>
      </c>
      <c r="E32" s="21"/>
      <c r="F32" s="22"/>
    </row>
    <row r="33" spans="1:6" s="20" customFormat="1" ht="15.75">
      <c r="A33" s="10"/>
      <c r="B33" s="11" t="s">
        <v>22</v>
      </c>
      <c r="C33" s="24">
        <f t="shared" si="1"/>
        <v>437.21216666666669</v>
      </c>
      <c r="D33" s="30">
        <f>(D30+D31+D32)*0.202</f>
        <v>5246.5460000000003</v>
      </c>
      <c r="E33" s="21"/>
      <c r="F33" s="22"/>
    </row>
    <row r="34" spans="1:6" s="20" customFormat="1" ht="15.75">
      <c r="A34" s="10"/>
      <c r="B34" s="11" t="s">
        <v>32</v>
      </c>
      <c r="C34" s="24">
        <f t="shared" si="1"/>
        <v>336.5</v>
      </c>
      <c r="D34" s="30">
        <v>4038</v>
      </c>
      <c r="E34" s="21"/>
      <c r="F34" s="22"/>
    </row>
    <row r="35" spans="1:6" s="20" customFormat="1" ht="15.75">
      <c r="A35" s="10"/>
      <c r="B35" s="11" t="s">
        <v>16</v>
      </c>
      <c r="C35" s="24">
        <f t="shared" si="1"/>
        <v>40</v>
      </c>
      <c r="D35" s="30">
        <f>1*12*D4</f>
        <v>480</v>
      </c>
      <c r="E35" s="21"/>
      <c r="F35" s="22"/>
    </row>
    <row r="36" spans="1:6" s="20" customFormat="1" ht="15.75">
      <c r="A36" s="10"/>
      <c r="B36" s="11" t="s">
        <v>28</v>
      </c>
      <c r="C36" s="24">
        <f t="shared" si="1"/>
        <v>596.75</v>
      </c>
      <c r="D36" s="30">
        <v>7161</v>
      </c>
      <c r="E36" s="21"/>
      <c r="F36" s="22"/>
    </row>
    <row r="37" spans="1:6" ht="15.75">
      <c r="A37" s="8"/>
      <c r="B37" s="9" t="s">
        <v>21</v>
      </c>
      <c r="C37" s="23">
        <f t="shared" si="0"/>
        <v>1624.73298</v>
      </c>
      <c r="D37" s="29">
        <f>(D6+D15+D20+D23+D27+D28)*0.06</f>
        <v>19496.795760000001</v>
      </c>
      <c r="F37" s="20"/>
    </row>
    <row r="38" spans="1:6" ht="15.75">
      <c r="A38" s="8"/>
      <c r="B38" s="9" t="s">
        <v>23</v>
      </c>
      <c r="C38" s="23">
        <f>C6+C15+C20+C27+C28+C37</f>
        <v>28703.615980000002</v>
      </c>
      <c r="D38" s="29">
        <f>D6+D15+D20+D23+D27+D28+D37</f>
        <v>344443.39176000003</v>
      </c>
    </row>
    <row r="39" spans="1:6" ht="16.5" thickBot="1">
      <c r="A39" s="15"/>
      <c r="B39" s="16" t="s">
        <v>17</v>
      </c>
      <c r="C39" s="18"/>
      <c r="D39" s="31">
        <v>344277</v>
      </c>
    </row>
    <row r="40" spans="1:6" ht="15.75">
      <c r="A40" s="3"/>
      <c r="B40" s="3" t="s">
        <v>37</v>
      </c>
      <c r="C40" s="4"/>
      <c r="D40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2014-03-12T06:48:03Z</cp:lastPrinted>
  <dcterms:created xsi:type="dcterms:W3CDTF">2013-11-15T13:17:51Z</dcterms:created>
  <dcterms:modified xsi:type="dcterms:W3CDTF">2014-03-12T06:48:08Z</dcterms:modified>
</cp:coreProperties>
</file>