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1"/>
  <c r="C24"/>
  <c r="C14"/>
  <c r="C37" l="1"/>
  <c r="C35"/>
  <c r="C33"/>
  <c r="C32"/>
  <c r="C31"/>
  <c r="C30"/>
  <c r="D36"/>
  <c r="C36" s="1"/>
  <c r="D34"/>
  <c r="D12"/>
  <c r="D6" s="1"/>
  <c r="D28"/>
  <c r="C28" s="1"/>
  <c r="C27"/>
  <c r="C26"/>
  <c r="C25"/>
  <c r="C22"/>
  <c r="C21"/>
  <c r="C17"/>
  <c r="C16"/>
  <c r="C9"/>
  <c r="C8"/>
  <c r="C7"/>
  <c r="C10"/>
  <c r="D19"/>
  <c r="C13"/>
  <c r="C19" l="1"/>
  <c r="D15"/>
  <c r="D29"/>
  <c r="C12"/>
  <c r="C34"/>
  <c r="C29" s="1"/>
  <c r="C11"/>
  <c r="C18"/>
  <c r="C15" s="1"/>
  <c r="C23"/>
  <c r="D20"/>
  <c r="D38" l="1"/>
  <c r="D39" s="1"/>
  <c r="C6"/>
  <c r="C20"/>
  <c r="C38" l="1"/>
  <c r="C39" s="1"/>
</calcChain>
</file>

<file path=xl/sharedStrings.xml><?xml version="1.0" encoding="utf-8"?>
<sst xmlns="http://schemas.openxmlformats.org/spreadsheetml/2006/main" count="44" uniqueCount="41">
  <si>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</si>
  <si>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</si>
  <si>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</si>
  <si>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</si>
  <si>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</si>
  <si>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</si>
  <si>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</si>
  <si>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</si>
  <si>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</si>
  <si>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</si>
  <si>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</si>
  <si>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</si>
  <si>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</si>
  <si>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</si>
  <si>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</si>
  <si>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</si>
  <si>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</si>
  <si>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</si>
  <si>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</si>
  <si>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</si>
  <si>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</si>
  <si>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</si>
  <si>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</si>
  <si>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</si>
  <si>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</si>
  <si>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</si>
  <si>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</si>
  <si>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</si>
  <si>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</si>
  <si>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</si>
  <si>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</si>
  <si>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</si>
  <si>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</si>
  <si>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</si>
  <si>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</si>
  <si>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</si>
  <si>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</si>
  <si>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расположенного по адресу:ул. Талвира, д. 4 за 2013 год</t>
  </si>
  <si>
    <t>зарплата рабочих по уборке</t>
  </si>
  <si>
    <t>содержание автотехники (гсм, запчасти, трансп. расходы)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</si>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</sst>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wrapText="1"/>
    </xf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31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5"/>
    </row>
    <row r="2" spans="1:6" ht="15.75">
      <c r="A2" s="1" t="s">
        <v>37</v>
      </c>
      <c r="B2" s="1"/>
      <c r="C2" s="2"/>
      <c r="D2" s="25"/>
    </row>
    <row r="3" spans="1:6" s="20" customFormat="1" ht="15.75">
      <c r="A3" s="3"/>
      <c r="B3" s="3" t="s">
        <v>25</v>
      </c>
      <c r="C3" s="4"/>
      <c r="D3" s="26">
        <v>11084.9</v>
      </c>
      <c r="E3" s="21"/>
    </row>
    <row r="4" spans="1:6" s="20" customFormat="1" ht="16.5" thickBot="1">
      <c r="A4" s="3"/>
      <c r="B4" s="3" t="s">
        <v>31</v>
      </c>
      <c r="C4" s="4"/>
      <c r="D4" s="26">
        <v>146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7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36206.173333333332</v>
      </c>
      <c r="D6" s="28">
        <f>D9+D10+D11+D12+D14+D13</f>
        <v>434474.08</v>
      </c>
      <c r="F6" s="20"/>
    </row>
    <row r="7" spans="1:6" s="20" customFormat="1" ht="15.75">
      <c r="A7" s="10"/>
      <c r="B7" s="11" t="s">
        <v>3</v>
      </c>
      <c r="C7" s="24">
        <f t="shared" ref="C7:C38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1293.8333333333333</v>
      </c>
      <c r="D9" s="29">
        <v>15526</v>
      </c>
      <c r="E9" s="21"/>
    </row>
    <row r="10" spans="1:6" s="20" customFormat="1" ht="15.75">
      <c r="A10" s="10"/>
      <c r="B10" s="11" t="s">
        <v>6</v>
      </c>
      <c r="C10" s="24">
        <f t="shared" si="0"/>
        <v>2644.4166666666665</v>
      </c>
      <c r="D10" s="29">
        <v>31733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20670</v>
      </c>
      <c r="D11" s="29">
        <v>248040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4175.34</v>
      </c>
      <c r="D12" s="29">
        <f>D11*0.202</f>
        <v>50104.08</v>
      </c>
      <c r="E12" s="21"/>
    </row>
    <row r="13" spans="1:6" s="20" customFormat="1" ht="15.75">
      <c r="A13" s="10"/>
      <c r="B13" s="11" t="s">
        <v>39</v>
      </c>
      <c r="C13" s="24">
        <f>D13/12</f>
        <v>1891.9166666666667</v>
      </c>
      <c r="D13" s="29">
        <v>22703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5530.666666666667</v>
      </c>
      <c r="D14" s="29">
        <v>66368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30955.931666666667</v>
      </c>
      <c r="D15" s="28">
        <f>D16+D17+D18+D19</f>
        <v>371471.18</v>
      </c>
      <c r="E15" s="21"/>
      <c r="F15" s="20"/>
    </row>
    <row r="16" spans="1:6" s="20" customFormat="1" ht="15.75">
      <c r="A16" s="10"/>
      <c r="B16" s="11" t="s">
        <v>38</v>
      </c>
      <c r="C16" s="24">
        <f t="shared" si="0"/>
        <v>25424.166666666668</v>
      </c>
      <c r="D16" s="29">
        <v>305090</v>
      </c>
      <c r="E16" s="21"/>
    </row>
    <row r="17" spans="1:6" s="20" customFormat="1" ht="15.75">
      <c r="A17" s="10"/>
      <c r="B17" s="11" t="s">
        <v>26</v>
      </c>
      <c r="C17" s="24">
        <f t="shared" si="0"/>
        <v>109</v>
      </c>
      <c r="D17" s="29">
        <v>1308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287.08333333333331</v>
      </c>
      <c r="D18" s="29">
        <v>3445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5135.6816666666673</v>
      </c>
      <c r="D19" s="29">
        <f>D16*0.202</f>
        <v>61628.180000000008</v>
      </c>
      <c r="E19" s="21"/>
    </row>
    <row r="20" spans="1:6" ht="15.75">
      <c r="A20" s="8">
        <v>3</v>
      </c>
      <c r="B20" s="9" t="s">
        <v>7</v>
      </c>
      <c r="C20" s="23">
        <f t="shared" si="0"/>
        <v>7449.833333333333</v>
      </c>
      <c r="D20" s="28">
        <f>D21+D22</f>
        <v>89398</v>
      </c>
      <c r="F20" s="20"/>
    </row>
    <row r="21" spans="1:6" s="20" customFormat="1" ht="15.75">
      <c r="A21" s="10"/>
      <c r="B21" s="11" t="s">
        <v>8</v>
      </c>
      <c r="C21" s="24">
        <f t="shared" si="0"/>
        <v>7313.833333333333</v>
      </c>
      <c r="D21" s="29">
        <v>87766</v>
      </c>
      <c r="E21" s="21"/>
    </row>
    <row r="22" spans="1:6" s="20" customFormat="1" ht="15.75">
      <c r="A22" s="10"/>
      <c r="B22" s="11" t="s">
        <v>18</v>
      </c>
      <c r="C22" s="24">
        <f t="shared" si="0"/>
        <v>136</v>
      </c>
      <c r="D22" s="29">
        <v>1632</v>
      </c>
      <c r="E22" s="21"/>
      <c r="F22" s="22"/>
    </row>
    <row r="23" spans="1:6" ht="15.75">
      <c r="A23" s="8">
        <v>4</v>
      </c>
      <c r="B23" s="9" t="s">
        <v>9</v>
      </c>
      <c r="C23" s="23">
        <f t="shared" si="0"/>
        <v>19886.75</v>
      </c>
      <c r="D23" s="28">
        <f>D25+D26+D27+D24</f>
        <v>238641</v>
      </c>
      <c r="F23" s="20"/>
    </row>
    <row r="24" spans="1:6" s="20" customFormat="1" ht="15.75">
      <c r="A24" s="10"/>
      <c r="B24" s="11" t="s">
        <v>40</v>
      </c>
      <c r="C24" s="24">
        <f>D24/12</f>
        <v>453.5</v>
      </c>
      <c r="D24" s="29">
        <v>5442</v>
      </c>
      <c r="E24" s="21"/>
    </row>
    <row r="25" spans="1:6" s="20" customFormat="1" ht="15.75">
      <c r="A25" s="10"/>
      <c r="B25" s="11" t="s">
        <v>10</v>
      </c>
      <c r="C25" s="24">
        <f t="shared" si="0"/>
        <v>1250</v>
      </c>
      <c r="D25" s="29">
        <v>15000</v>
      </c>
      <c r="E25" s="21"/>
    </row>
    <row r="26" spans="1:6" s="20" customFormat="1" ht="15.75">
      <c r="A26" s="10"/>
      <c r="B26" s="11" t="s">
        <v>11</v>
      </c>
      <c r="C26" s="24">
        <f t="shared" si="0"/>
        <v>6470.333333333333</v>
      </c>
      <c r="D26" s="29">
        <v>77644</v>
      </c>
      <c r="E26" s="21"/>
    </row>
    <row r="27" spans="1:6" s="20" customFormat="1" ht="15.75">
      <c r="A27" s="10"/>
      <c r="B27" s="11" t="s">
        <v>12</v>
      </c>
      <c r="C27" s="24">
        <f t="shared" si="0"/>
        <v>11712.916666666666</v>
      </c>
      <c r="D27" s="29">
        <v>140555</v>
      </c>
      <c r="E27" s="21"/>
    </row>
    <row r="28" spans="1:6" ht="31.5">
      <c r="A28" s="12">
        <v>5</v>
      </c>
      <c r="B28" s="13" t="s">
        <v>13</v>
      </c>
      <c r="C28" s="23">
        <f t="shared" si="0"/>
        <v>4101.4129999999996</v>
      </c>
      <c r="D28" s="28">
        <f>D3*0.37*12</f>
        <v>49216.955999999991</v>
      </c>
      <c r="F28" s="20"/>
    </row>
    <row r="29" spans="1:6" ht="15.75">
      <c r="A29" s="8">
        <v>6</v>
      </c>
      <c r="B29" s="9" t="s">
        <v>14</v>
      </c>
      <c r="C29" s="23">
        <f>C30+C31+C32+C33+C34+C35+C36+C37</f>
        <v>17567.464666666667</v>
      </c>
      <c r="D29" s="28">
        <f>D30+D31+D32+D33+D34+D35+D36+D37</f>
        <v>210809.576</v>
      </c>
      <c r="F29" s="20"/>
    </row>
    <row r="30" spans="1:6" s="20" customFormat="1" ht="15.75">
      <c r="A30" s="10"/>
      <c r="B30" s="11" t="s">
        <v>27</v>
      </c>
      <c r="C30" s="24">
        <f>D30/12</f>
        <v>4177.083333333333</v>
      </c>
      <c r="D30" s="29">
        <v>50125</v>
      </c>
      <c r="E30" s="21"/>
      <c r="F30" s="22"/>
    </row>
    <row r="31" spans="1:6" s="20" customFormat="1" ht="15.75">
      <c r="A31" s="10"/>
      <c r="B31" s="11" t="s">
        <v>29</v>
      </c>
      <c r="C31" s="24">
        <f t="shared" ref="C31:C37" si="1">D31/12</f>
        <v>3960.75</v>
      </c>
      <c r="D31" s="29">
        <v>47529</v>
      </c>
      <c r="E31" s="21"/>
      <c r="F31" s="22"/>
    </row>
    <row r="32" spans="1:6" s="20" customFormat="1" ht="15.75">
      <c r="A32" s="10"/>
      <c r="B32" s="11" t="s">
        <v>30</v>
      </c>
      <c r="C32" s="24">
        <f t="shared" si="1"/>
        <v>2466.3333333333335</v>
      </c>
      <c r="D32" s="29">
        <v>29596</v>
      </c>
      <c r="E32" s="21"/>
      <c r="F32" s="22"/>
    </row>
    <row r="33" spans="1:6" s="20" customFormat="1" ht="15.75">
      <c r="A33" s="10"/>
      <c r="B33" s="11" t="s">
        <v>15</v>
      </c>
      <c r="C33" s="24">
        <f t="shared" si="1"/>
        <v>1655.25</v>
      </c>
      <c r="D33" s="29">
        <v>19863</v>
      </c>
      <c r="E33" s="21"/>
      <c r="F33" s="22"/>
    </row>
    <row r="34" spans="1:6" s="20" customFormat="1" ht="15.75">
      <c r="A34" s="10"/>
      <c r="B34" s="11" t="s">
        <v>22</v>
      </c>
      <c r="C34" s="24">
        <f t="shared" si="1"/>
        <v>1632.6313333333335</v>
      </c>
      <c r="D34" s="29">
        <f>(D31+D32+D33)*0.202</f>
        <v>19591.576000000001</v>
      </c>
      <c r="E34" s="21"/>
      <c r="F34" s="22"/>
    </row>
    <row r="35" spans="1:6" s="20" customFormat="1" ht="15.75">
      <c r="A35" s="10"/>
      <c r="B35" s="11" t="s">
        <v>32</v>
      </c>
      <c r="C35" s="24">
        <f t="shared" si="1"/>
        <v>1332.75</v>
      </c>
      <c r="D35" s="29">
        <v>15993</v>
      </c>
      <c r="E35" s="21"/>
      <c r="F35" s="22"/>
    </row>
    <row r="36" spans="1:6" s="20" customFormat="1" ht="15.75">
      <c r="A36" s="10"/>
      <c r="B36" s="11" t="s">
        <v>16</v>
      </c>
      <c r="C36" s="24">
        <f t="shared" si="1"/>
        <v>146</v>
      </c>
      <c r="D36" s="29">
        <f>1*12*D4</f>
        <v>1752</v>
      </c>
      <c r="E36" s="21"/>
      <c r="F36" s="22"/>
    </row>
    <row r="37" spans="1:6" s="20" customFormat="1" ht="15.75">
      <c r="A37" s="10"/>
      <c r="B37" s="11" t="s">
        <v>28</v>
      </c>
      <c r="C37" s="24">
        <f t="shared" si="1"/>
        <v>2196.6666666666665</v>
      </c>
      <c r="D37" s="29">
        <v>26360</v>
      </c>
      <c r="E37" s="21"/>
      <c r="F37" s="22"/>
    </row>
    <row r="38" spans="1:6" ht="15.75">
      <c r="A38" s="8"/>
      <c r="B38" s="9" t="s">
        <v>21</v>
      </c>
      <c r="C38" s="23">
        <f t="shared" si="0"/>
        <v>6970.0539599999984</v>
      </c>
      <c r="D38" s="28">
        <f>(D6+D15+D20+D23+D28+D29)*0.06</f>
        <v>83640.647519999984</v>
      </c>
      <c r="F38" s="20"/>
    </row>
    <row r="39" spans="1:6" ht="15.75">
      <c r="A39" s="8"/>
      <c r="B39" s="9" t="s">
        <v>23</v>
      </c>
      <c r="C39" s="14">
        <f>C6+C15+C20+C23+C28+C29+C38</f>
        <v>123137.61996</v>
      </c>
      <c r="D39" s="28">
        <f>D6+D15+D20+D23+D28+D29+D38</f>
        <v>1477651.4395199998</v>
      </c>
    </row>
    <row r="40" spans="1:6" ht="16.5" thickBot="1">
      <c r="A40" s="15"/>
      <c r="B40" s="16" t="s">
        <v>17</v>
      </c>
      <c r="C40" s="18"/>
      <c r="D40" s="30">
        <v>1477230</v>
      </c>
    </row>
    <row r="41" spans="1:6" ht="15.75">
      <c r="A41" s="3"/>
      <c r="B41" s="3" t="s">
        <v>36</v>
      </c>
      <c r="C41" s="4"/>
      <c r="D41" s="26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2014-03-12T06:50:48Z</cp:lastPrinted>
  <dcterms:created xsi:type="dcterms:W3CDTF">2013-11-15T13:17:51Z</dcterms:created>
  <dcterms:modified xsi:type="dcterms:W3CDTF">2014-03-12T06:50:50Z</dcterms:modified>
</cp:coreProperties>
</file>