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5"/>
  <c r="D23"/>
  <c r="D20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C6" l="1"/>
  <c r="D39"/>
  <c r="D40" s="1"/>
  <c r="C20"/>
  <c r="C39" l="1"/>
  <c r="C40" s="1"/>
</calcChain>
</file>

<file path=xl/sharedStrings.xml><?xml version="1.0" encoding="utf-8"?>
<sst xmlns="http://schemas.openxmlformats.org/spreadsheetml/2006/main" count="45" uniqueCount="43">
  <si>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</si>
  <si>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</si>
  <si>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</si>
  <si>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</si>
  <si>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</si>
  <si>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</si>
  <si>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</si>
  <si>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</si>
  <si>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</si>
  <si>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</si>
  <si>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</si>
  <si>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</si>
  <si>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</si>
  <si>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</si>
  <si>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</si>
  <si>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</si>
  <si>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</si>
  <si>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</si>
  <si>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</si>
  <si>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</si>
  <si>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</si>
  <si>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</si>
  <si>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</si>
  <si>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</si>
  <si>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</si>
  <si>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</si>
  <si>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</si>
  <si>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</si>
  <si>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</si>
  <si>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</si>
  <si>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</si>
  <si>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</si>
  <si>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</si>
  <si>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</si>
  <si>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</si>
  <si>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</si>
  <si>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</si>
  <si>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</si>
  <si>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</si>
  <si>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Материалы, инструменты, спецодежда</t>
  </si>
  <si>
    <t>содержание автотехники (гсм, запчасти, трансп. расходы)</t>
  </si>
  <si>
    <t>расположенного по адресу:ул. Университетская, д.17 за 2013 год</t>
  </si>
  <si>
    <t>страхование лифтов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</si>
</sst>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1" fontId="3" fillId="0" borderId="6" xfId="0" applyNumberFormat="1" applyFont="1" applyFill="1" applyBorder="1" applyAlignment="1">
      <alignment wrapText="1"/>
    </xf>
    <xf numFmtId="0" fontId="4" fillId="0" borderId="0" xfId="0" applyFont="1" applyFill="1"/>
    <xf numFmtId="0" fontId="1" fillId="0" borderId="4" xfId="0" applyFont="1" applyFill="1" applyBorder="1" applyAlignment="1">
      <alignment vertical="top" wrapText="1"/>
    </xf>
    <xf numFmtId="0" fontId="5" fillId="0" borderId="0" xfId="0" applyFont="1" applyFill="1"/>
    <xf numFmtId="0" fontId="6" fillId="0" borderId="0" xfId="0" applyFont="1" applyFill="1"/>
    <xf numFmtId="0" fontId="5" fillId="0" borderId="3" xfId="0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wrapText="1"/>
    </xf>
    <xf numFmtId="1" fontId="6" fillId="0" borderId="6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E1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6" customWidth="1"/>
    <col min="4" max="4" width="17" style="25" customWidth="1"/>
    <col min="5" max="5" width="14.5703125" style="16" customWidth="1"/>
    <col min="6" max="6" width="11.42578125" customWidth="1"/>
  </cols>
  <sheetData>
    <row r="1" spans="1:6" ht="15.75">
      <c r="A1" s="1" t="s">
        <v>0</v>
      </c>
      <c r="B1" s="1"/>
      <c r="C1" s="2"/>
      <c r="D1" s="27"/>
    </row>
    <row r="2" spans="1:6" ht="15.75">
      <c r="A2" s="1" t="s">
        <v>41</v>
      </c>
      <c r="B2" s="1"/>
      <c r="C2" s="2"/>
      <c r="D2" s="27"/>
    </row>
    <row r="3" spans="1:6" s="19" customFormat="1" ht="15.75">
      <c r="A3" s="3"/>
      <c r="B3" s="3" t="s">
        <v>25</v>
      </c>
      <c r="C3" s="4"/>
      <c r="D3" s="28">
        <v>3871.1</v>
      </c>
      <c r="E3" s="20"/>
    </row>
    <row r="4" spans="1:6" s="19" customFormat="1" ht="16.5" thickBot="1">
      <c r="A4" s="3"/>
      <c r="B4" s="3" t="s">
        <v>31</v>
      </c>
      <c r="C4" s="4"/>
      <c r="D4" s="28">
        <v>72</v>
      </c>
      <c r="E4" s="20"/>
    </row>
    <row r="5" spans="1:6" ht="63">
      <c r="A5" s="5" t="s">
        <v>1</v>
      </c>
      <c r="B5" s="6" t="s">
        <v>2</v>
      </c>
      <c r="C5" s="7" t="s">
        <v>20</v>
      </c>
      <c r="D5" s="29" t="s">
        <v>24</v>
      </c>
      <c r="E5" s="18"/>
    </row>
    <row r="6" spans="1:6" ht="31.5">
      <c r="A6" s="8">
        <v>1</v>
      </c>
      <c r="B6" s="9" t="s">
        <v>35</v>
      </c>
      <c r="C6" s="24">
        <f>C7+C8+C9+C10+C11+C12+C13+C14</f>
        <v>13824.182166666664</v>
      </c>
      <c r="D6" s="30">
        <f>D7+D8+D9+D10+D11+D12+D13+D14</f>
        <v>165890.18599999999</v>
      </c>
      <c r="F6" s="19"/>
    </row>
    <row r="7" spans="1:6" s="19" customFormat="1" ht="15.75">
      <c r="A7" s="10"/>
      <c r="B7" s="11" t="s">
        <v>3</v>
      </c>
      <c r="C7" s="23">
        <f t="shared" ref="C7:C39" si="0">D7/12</f>
        <v>0</v>
      </c>
      <c r="D7" s="31"/>
      <c r="E7" s="20"/>
    </row>
    <row r="8" spans="1:6" s="19" customFormat="1" ht="15.75">
      <c r="A8" s="10"/>
      <c r="B8" s="11" t="s">
        <v>4</v>
      </c>
      <c r="C8" s="23">
        <f t="shared" si="0"/>
        <v>0</v>
      </c>
      <c r="D8" s="31"/>
      <c r="E8" s="20"/>
    </row>
    <row r="9" spans="1:6" s="19" customFormat="1" ht="15.75">
      <c r="A9" s="10"/>
      <c r="B9" s="11" t="s">
        <v>19</v>
      </c>
      <c r="C9" s="23">
        <f t="shared" si="0"/>
        <v>1314.3333333333333</v>
      </c>
      <c r="D9" s="31">
        <v>15772</v>
      </c>
      <c r="E9" s="20"/>
    </row>
    <row r="10" spans="1:6" s="19" customFormat="1" ht="15.75">
      <c r="A10" s="10"/>
      <c r="B10" s="11" t="s">
        <v>39</v>
      </c>
      <c r="C10" s="23">
        <f t="shared" si="0"/>
        <v>923.5</v>
      </c>
      <c r="D10" s="31">
        <v>11082</v>
      </c>
      <c r="E10" s="20"/>
      <c r="F10" s="21"/>
    </row>
    <row r="11" spans="1:6" s="19" customFormat="1" ht="31.5">
      <c r="A11" s="10"/>
      <c r="B11" s="11" t="s">
        <v>33</v>
      </c>
      <c r="C11" s="23">
        <f t="shared" si="0"/>
        <v>7482.75</v>
      </c>
      <c r="D11" s="31">
        <v>89793</v>
      </c>
      <c r="E11" s="20"/>
      <c r="F11" s="21"/>
    </row>
    <row r="12" spans="1:6" s="19" customFormat="1" ht="15.75">
      <c r="A12" s="10"/>
      <c r="B12" s="11" t="s">
        <v>22</v>
      </c>
      <c r="C12" s="23">
        <f t="shared" si="0"/>
        <v>1511.5155000000002</v>
      </c>
      <c r="D12" s="31">
        <f>D11*0.202</f>
        <v>18138.186000000002</v>
      </c>
      <c r="E12" s="20"/>
    </row>
    <row r="13" spans="1:6" s="19" customFormat="1" ht="15.75">
      <c r="A13" s="10"/>
      <c r="B13" s="11" t="s">
        <v>40</v>
      </c>
      <c r="C13" s="23">
        <f>D13/12</f>
        <v>660.66666666666663</v>
      </c>
      <c r="D13" s="31">
        <v>7928</v>
      </c>
      <c r="E13" s="20"/>
      <c r="F13" s="21"/>
    </row>
    <row r="14" spans="1:6" s="19" customFormat="1" ht="18.75" customHeight="1">
      <c r="A14" s="10"/>
      <c r="B14" s="11" t="s">
        <v>34</v>
      </c>
      <c r="C14" s="23">
        <f t="shared" si="0"/>
        <v>1931.4166666666667</v>
      </c>
      <c r="D14" s="31">
        <v>23177</v>
      </c>
      <c r="E14" s="20"/>
      <c r="F14" s="21"/>
    </row>
    <row r="15" spans="1:6" ht="15.75">
      <c r="A15" s="8">
        <v>2</v>
      </c>
      <c r="B15" s="9" t="s">
        <v>5</v>
      </c>
      <c r="C15" s="13">
        <f>C16+C17+C18+C19</f>
        <v>8880.3446666666678</v>
      </c>
      <c r="D15" s="30">
        <f>D16+D17+D18+D19</f>
        <v>106564.136</v>
      </c>
      <c r="E15" s="20"/>
      <c r="F15" s="19"/>
    </row>
    <row r="16" spans="1:6" s="19" customFormat="1" ht="15.75">
      <c r="A16" s="10"/>
      <c r="B16" s="11" t="s">
        <v>37</v>
      </c>
      <c r="C16" s="23">
        <f t="shared" si="0"/>
        <v>7230.666666666667</v>
      </c>
      <c r="D16" s="31">
        <v>86768</v>
      </c>
      <c r="E16" s="20"/>
    </row>
    <row r="17" spans="1:6" s="19" customFormat="1" ht="15.75">
      <c r="A17" s="10"/>
      <c r="B17" s="11" t="s">
        <v>26</v>
      </c>
      <c r="C17" s="23">
        <f t="shared" si="0"/>
        <v>88.833333333333329</v>
      </c>
      <c r="D17" s="31">
        <v>1066</v>
      </c>
      <c r="E17" s="20"/>
      <c r="F17" s="21"/>
    </row>
    <row r="18" spans="1:6" s="19" customFormat="1" ht="15.75">
      <c r="A18" s="10"/>
      <c r="B18" s="11" t="s">
        <v>6</v>
      </c>
      <c r="C18" s="23">
        <f t="shared" si="0"/>
        <v>100.25</v>
      </c>
      <c r="D18" s="31">
        <v>1203</v>
      </c>
      <c r="E18" s="20"/>
      <c r="F18" s="21"/>
    </row>
    <row r="19" spans="1:6" s="19" customFormat="1" ht="15.75">
      <c r="A19" s="10"/>
      <c r="B19" s="11" t="s">
        <v>22</v>
      </c>
      <c r="C19" s="23">
        <f t="shared" si="0"/>
        <v>1460.5946666666669</v>
      </c>
      <c r="D19" s="31">
        <f>D16*0.202</f>
        <v>17527.136000000002</v>
      </c>
      <c r="E19" s="20"/>
    </row>
    <row r="20" spans="1:6" ht="15.75">
      <c r="A20" s="8">
        <v>3</v>
      </c>
      <c r="B20" s="9" t="s">
        <v>7</v>
      </c>
      <c r="C20" s="22">
        <f t="shared" si="0"/>
        <v>4071.0533333333333</v>
      </c>
      <c r="D20" s="30">
        <f>D21+D22+D23</f>
        <v>48852.639999999999</v>
      </c>
      <c r="F20" s="19"/>
    </row>
    <row r="21" spans="1:6" s="19" customFormat="1" ht="15.75">
      <c r="A21" s="10"/>
      <c r="B21" s="11" t="s">
        <v>8</v>
      </c>
      <c r="C21" s="23">
        <f t="shared" si="0"/>
        <v>3251.4166666666665</v>
      </c>
      <c r="D21" s="31">
        <v>39017</v>
      </c>
      <c r="E21" s="20"/>
    </row>
    <row r="22" spans="1:6" s="19" customFormat="1" ht="15.75">
      <c r="A22" s="10"/>
      <c r="B22" s="11" t="s">
        <v>18</v>
      </c>
      <c r="C22" s="23">
        <f t="shared" si="0"/>
        <v>45.416666666666664</v>
      </c>
      <c r="D22" s="31">
        <v>545</v>
      </c>
      <c r="E22" s="20"/>
      <c r="F22" s="21"/>
    </row>
    <row r="23" spans="1:6" s="19" customFormat="1" ht="15.75">
      <c r="A23" s="10"/>
      <c r="B23" s="11" t="s">
        <v>38</v>
      </c>
      <c r="C23" s="23">
        <f t="shared" si="0"/>
        <v>774.22000000000014</v>
      </c>
      <c r="D23" s="31">
        <f>0.2*12*D3</f>
        <v>9290.6400000000012</v>
      </c>
      <c r="E23" s="20"/>
      <c r="F23" s="21"/>
    </row>
    <row r="24" spans="1:6" ht="15.75">
      <c r="A24" s="8">
        <v>4</v>
      </c>
      <c r="B24" s="9" t="s">
        <v>9</v>
      </c>
      <c r="C24" s="22">
        <f t="shared" si="0"/>
        <v>6660.916666666667</v>
      </c>
      <c r="D24" s="30">
        <f>D26+D27+D28+D25</f>
        <v>79931</v>
      </c>
      <c r="F24" s="19"/>
    </row>
    <row r="25" spans="1:6" s="19" customFormat="1" ht="15.75">
      <c r="A25" s="10"/>
      <c r="B25" s="11" t="s">
        <v>42</v>
      </c>
      <c r="C25" s="23">
        <f>D25/12</f>
        <v>151.16666666666666</v>
      </c>
      <c r="D25" s="31">
        <v>1814</v>
      </c>
      <c r="E25" s="20"/>
    </row>
    <row r="26" spans="1:6" s="19" customFormat="1" ht="15.75">
      <c r="A26" s="10"/>
      <c r="B26" s="11" t="s">
        <v>10</v>
      </c>
      <c r="C26" s="23">
        <f t="shared" si="0"/>
        <v>416.66666666666669</v>
      </c>
      <c r="D26" s="31">
        <v>5000</v>
      </c>
      <c r="E26" s="20"/>
    </row>
    <row r="27" spans="1:6" s="19" customFormat="1" ht="15.75">
      <c r="A27" s="10"/>
      <c r="B27" s="11" t="s">
        <v>11</v>
      </c>
      <c r="C27" s="23">
        <f t="shared" si="0"/>
        <v>2188.8333333333335</v>
      </c>
      <c r="D27" s="31">
        <v>26266</v>
      </c>
      <c r="E27" s="20"/>
    </row>
    <row r="28" spans="1:6" s="19" customFormat="1" ht="15.75">
      <c r="A28" s="10"/>
      <c r="B28" s="11" t="s">
        <v>12</v>
      </c>
      <c r="C28" s="23">
        <f t="shared" si="0"/>
        <v>3904.25</v>
      </c>
      <c r="D28" s="31">
        <v>46851</v>
      </c>
      <c r="E28" s="20"/>
    </row>
    <row r="29" spans="1:6" ht="31.5">
      <c r="A29" s="26">
        <v>5</v>
      </c>
      <c r="B29" s="12" t="s">
        <v>13</v>
      </c>
      <c r="C29" s="22">
        <f t="shared" si="0"/>
        <v>1432.307</v>
      </c>
      <c r="D29" s="30">
        <f>D3*0.37*12</f>
        <v>17187.684000000001</v>
      </c>
      <c r="F29" s="19"/>
    </row>
    <row r="30" spans="1:6" ht="15.75">
      <c r="A30" s="8">
        <v>6</v>
      </c>
      <c r="B30" s="9" t="s">
        <v>14</v>
      </c>
      <c r="C30" s="22">
        <f>C31+C32+C33+C34+C35+C36+C37+C38</f>
        <v>6714.3351666666667</v>
      </c>
      <c r="D30" s="30">
        <f>D31+D32+D33+D34+D35+D36+D37+D38</f>
        <v>80572.021999999997</v>
      </c>
      <c r="F30" s="19"/>
    </row>
    <row r="31" spans="1:6" s="19" customFormat="1" ht="15.75">
      <c r="A31" s="10"/>
      <c r="B31" s="11" t="s">
        <v>27</v>
      </c>
      <c r="C31" s="23">
        <f>D31/12</f>
        <v>1604.25</v>
      </c>
      <c r="D31" s="31">
        <v>19251</v>
      </c>
      <c r="E31" s="20"/>
      <c r="F31" s="21"/>
    </row>
    <row r="32" spans="1:6" s="19" customFormat="1" ht="15.75">
      <c r="A32" s="10"/>
      <c r="B32" s="11" t="s">
        <v>29</v>
      </c>
      <c r="C32" s="23">
        <f t="shared" ref="C32:C38" si="1">D32/12</f>
        <v>1557.8333333333333</v>
      </c>
      <c r="D32" s="31">
        <v>18694</v>
      </c>
      <c r="E32" s="20"/>
      <c r="F32" s="21"/>
    </row>
    <row r="33" spans="1:6" s="19" customFormat="1" ht="15.75">
      <c r="A33" s="10"/>
      <c r="B33" s="11" t="s">
        <v>30</v>
      </c>
      <c r="C33" s="23">
        <f t="shared" si="1"/>
        <v>948.58333333333337</v>
      </c>
      <c r="D33" s="31">
        <v>11383</v>
      </c>
      <c r="E33" s="20"/>
      <c r="F33" s="21"/>
    </row>
    <row r="34" spans="1:6" s="19" customFormat="1" ht="15.75">
      <c r="A34" s="10"/>
      <c r="B34" s="11" t="s">
        <v>15</v>
      </c>
      <c r="C34" s="23">
        <f t="shared" si="1"/>
        <v>611.16666666666663</v>
      </c>
      <c r="D34" s="31">
        <v>7334</v>
      </c>
      <c r="E34" s="20"/>
      <c r="F34" s="21"/>
    </row>
    <row r="35" spans="1:6" s="19" customFormat="1" ht="15.75">
      <c r="A35" s="10"/>
      <c r="B35" s="11" t="s">
        <v>22</v>
      </c>
      <c r="C35" s="23">
        <f t="shared" si="1"/>
        <v>629.75183333333337</v>
      </c>
      <c r="D35" s="31">
        <f>(D32+D33+D34)*0.202</f>
        <v>7557.0220000000008</v>
      </c>
      <c r="E35" s="20"/>
      <c r="F35" s="21"/>
    </row>
    <row r="36" spans="1:6" s="19" customFormat="1" ht="15.75">
      <c r="A36" s="10"/>
      <c r="B36" s="11" t="s">
        <v>32</v>
      </c>
      <c r="C36" s="23">
        <f t="shared" si="1"/>
        <v>465.41666666666669</v>
      </c>
      <c r="D36" s="31">
        <v>5585</v>
      </c>
      <c r="E36" s="20"/>
      <c r="F36" s="21"/>
    </row>
    <row r="37" spans="1:6" s="19" customFormat="1" ht="15.75">
      <c r="A37" s="10"/>
      <c r="B37" s="11" t="s">
        <v>16</v>
      </c>
      <c r="C37" s="23">
        <f t="shared" si="1"/>
        <v>72</v>
      </c>
      <c r="D37" s="31">
        <f>1*12*D4</f>
        <v>864</v>
      </c>
      <c r="E37" s="20"/>
      <c r="F37" s="21"/>
    </row>
    <row r="38" spans="1:6" s="19" customFormat="1" ht="15.75">
      <c r="A38" s="10"/>
      <c r="B38" s="11" t="s">
        <v>28</v>
      </c>
      <c r="C38" s="23">
        <f t="shared" si="1"/>
        <v>825.33333333333337</v>
      </c>
      <c r="D38" s="31">
        <v>9904</v>
      </c>
      <c r="E38" s="20"/>
      <c r="F38" s="21"/>
    </row>
    <row r="39" spans="1:6" ht="15.75">
      <c r="A39" s="8"/>
      <c r="B39" s="9" t="s">
        <v>21</v>
      </c>
      <c r="C39" s="22">
        <f t="shared" si="0"/>
        <v>2494.9883399999999</v>
      </c>
      <c r="D39" s="30">
        <f>(D6+D15+D20+D24+D29+D30)*0.06</f>
        <v>29939.860079999999</v>
      </c>
      <c r="F39" s="19"/>
    </row>
    <row r="40" spans="1:6" ht="15.75">
      <c r="A40" s="8"/>
      <c r="B40" s="9" t="s">
        <v>23</v>
      </c>
      <c r="C40" s="13">
        <f>C6+C15+C20+C24+C29+C30+C39</f>
        <v>44078.127339999992</v>
      </c>
      <c r="D40" s="30">
        <f>D6+D15+D20+D24+D29+D30+D39</f>
        <v>528937.52807999996</v>
      </c>
    </row>
    <row r="41" spans="1:6" ht="16.5" thickBot="1">
      <c r="A41" s="14"/>
      <c r="B41" s="15" t="s">
        <v>17</v>
      </c>
      <c r="C41" s="17"/>
      <c r="D41" s="32">
        <v>528266</v>
      </c>
    </row>
    <row r="42" spans="1:6" ht="15.75">
      <c r="A42" s="3"/>
      <c r="B42" s="3" t="s">
        <v>36</v>
      </c>
      <c r="C42" s="4"/>
      <c r="D42" s="28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2014-03-12T10:04:52Z</cp:lastPrinted>
  <dcterms:created xsi:type="dcterms:W3CDTF">2013-11-15T13:17:51Z</dcterms:created>
  <dcterms:modified xsi:type="dcterms:W3CDTF">2014-03-12T10:05:02Z</dcterms:modified>
</cp:coreProperties>
</file>