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3" i="1"/>
  <c r="D20" s="1"/>
  <c r="C14"/>
  <c r="C23" l="1"/>
  <c r="C37"/>
  <c r="C35"/>
  <c r="C33"/>
  <c r="C32"/>
  <c r="C31"/>
  <c r="C30"/>
  <c r="D36"/>
  <c r="C36" s="1"/>
  <c r="D34"/>
  <c r="D12"/>
  <c r="D6" s="1"/>
  <c r="D28"/>
  <c r="C28" s="1"/>
  <c r="C27"/>
  <c r="C26"/>
  <c r="C25"/>
  <c r="C22"/>
  <c r="C21"/>
  <c r="C17"/>
  <c r="C16"/>
  <c r="C9"/>
  <c r="C8"/>
  <c r="C7"/>
  <c r="C10"/>
  <c r="D19"/>
  <c r="C13"/>
  <c r="C19" l="1"/>
  <c r="D15"/>
  <c r="D29"/>
  <c r="C12"/>
  <c r="C34"/>
  <c r="C29" s="1"/>
  <c r="C11"/>
  <c r="C18"/>
  <c r="C15" s="1"/>
  <c r="D24"/>
  <c r="C24" s="1"/>
  <c r="C6" l="1"/>
  <c r="D38"/>
  <c r="D39" s="1"/>
  <c r="C20"/>
  <c r="C38" l="1"/>
  <c r="C39" s="1"/>
</calcChain>
</file>

<file path=xl/sharedStrings.xml><?xml version="1.0" encoding="utf-8"?>
<sst xmlns="http://schemas.openxmlformats.org/spreadsheetml/2006/main" count="44" uniqueCount="42">
  <si>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</si>
  <si>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</si>
  <si>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</si>
  <si>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</si>
  <si>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</si>
  <si>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</si>
  <si>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</si>
  <si>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</si>
  <si>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</si>
  <si>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</si>
  <si>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</si>
  <si>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</si>
  <si>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</si>
  <si>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</si>
  <si>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</si>
  <si>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</si>
  <si>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</si>
  <si>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</si>
  <si>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</si>
  <si>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</si>
  <si>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</si>
  <si>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</si>
  <si>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</si>
  <si>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</si>
  <si>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</si>
  <si>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</si>
  <si>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</si>
  <si>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</si>
  <si>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</si>
  <si>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</si>
  <si>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</si>
  <si>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</si>
  <si>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</si>
  <si>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</si>
  <si>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</si>
  <si>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</si>
  <si>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</si>
  <si>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</si>
  <si>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</si>
  <si>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Материалы, инструменты, спецодежда</t>
  </si>
  <si>
    <t>содержание автотехники (гсм, запчасти, трансп. расходы)</t>
  </si>
  <si>
    <t>расположенного по адресу:ул. Университетская, д.18 за 2013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</si>
</sst>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1" fontId="3" fillId="0" borderId="6" xfId="0" applyNumberFormat="1" applyFont="1" applyFill="1" applyBorder="1" applyAlignment="1">
      <alignment wrapText="1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5" fillId="0" borderId="3" xfId="0" applyFont="1" applyFill="1" applyBorder="1" applyAlignment="1">
      <alignment horizontal="center" vertical="top" wrapText="1"/>
    </xf>
    <xf numFmtId="1" fontId="5" fillId="0" borderId="6" xfId="0" applyNumberFormat="1" applyFont="1" applyFill="1" applyBorder="1" applyAlignment="1">
      <alignment wrapText="1"/>
    </xf>
    <xf numFmtId="1" fontId="6" fillId="0" borderId="6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abSelected="1" workbookViewId="0">
      <selection activeCell="E1" sqref="E1:F1048576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7" style="26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7"/>
    </row>
    <row r="2" spans="1:6" ht="15.75">
      <c r="A2" s="1" t="s">
        <v>41</v>
      </c>
      <c r="B2" s="1"/>
      <c r="C2" s="2"/>
      <c r="D2" s="27"/>
    </row>
    <row r="3" spans="1:6" s="20" customFormat="1" ht="15.75">
      <c r="A3" s="3"/>
      <c r="B3" s="3" t="s">
        <v>25</v>
      </c>
      <c r="C3" s="4"/>
      <c r="D3" s="28">
        <v>3276.5</v>
      </c>
      <c r="E3" s="21"/>
    </row>
    <row r="4" spans="1:6" s="20" customFormat="1" ht="16.5" thickBot="1">
      <c r="A4" s="3"/>
      <c r="B4" s="3" t="s">
        <v>31</v>
      </c>
      <c r="C4" s="4"/>
      <c r="D4" s="28">
        <v>60</v>
      </c>
      <c r="E4" s="21"/>
    </row>
    <row r="5" spans="1:6" ht="63">
      <c r="A5" s="5" t="s">
        <v>1</v>
      </c>
      <c r="B5" s="6" t="s">
        <v>2</v>
      </c>
      <c r="C5" s="7" t="s">
        <v>20</v>
      </c>
      <c r="D5" s="29" t="s">
        <v>24</v>
      </c>
      <c r="E5" s="19"/>
    </row>
    <row r="6" spans="1:6" ht="31.5">
      <c r="A6" s="8">
        <v>1</v>
      </c>
      <c r="B6" s="9" t="s">
        <v>35</v>
      </c>
      <c r="C6" s="25">
        <f>C9+C10+C11+C12+C14+C13+C7</f>
        <v>12697.661833333334</v>
      </c>
      <c r="D6" s="30">
        <f>D9+D10+D11+D12+D14+D13+D7</f>
        <v>152371.94199999998</v>
      </c>
      <c r="F6" s="20"/>
    </row>
    <row r="7" spans="1:6" s="20" customFormat="1" ht="15.75">
      <c r="A7" s="10"/>
      <c r="B7" s="11" t="s">
        <v>3</v>
      </c>
      <c r="C7" s="24">
        <f t="shared" ref="C7:C38" si="0">D7/12</f>
        <v>307.08333333333331</v>
      </c>
      <c r="D7" s="31">
        <v>3685</v>
      </c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31"/>
      <c r="E8" s="21"/>
    </row>
    <row r="9" spans="1:6" s="20" customFormat="1" ht="15.75">
      <c r="A9" s="10"/>
      <c r="B9" s="11" t="s">
        <v>19</v>
      </c>
      <c r="C9" s="24">
        <f t="shared" si="0"/>
        <v>1314.3333333333333</v>
      </c>
      <c r="D9" s="31">
        <v>15772</v>
      </c>
      <c r="E9" s="21"/>
    </row>
    <row r="10" spans="1:6" s="20" customFormat="1" ht="15.75">
      <c r="A10" s="10"/>
      <c r="B10" s="11" t="s">
        <v>39</v>
      </c>
      <c r="C10" s="24">
        <f t="shared" si="0"/>
        <v>781.66666666666663</v>
      </c>
      <c r="D10" s="31">
        <v>9380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6739.25</v>
      </c>
      <c r="D11" s="31">
        <v>80871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1361.3285000000001</v>
      </c>
      <c r="D12" s="31">
        <f>D11*0.202</f>
        <v>16335.942000000001</v>
      </c>
      <c r="E12" s="21"/>
    </row>
    <row r="13" spans="1:6" s="20" customFormat="1" ht="15.75">
      <c r="A13" s="10"/>
      <c r="B13" s="11" t="s">
        <v>40</v>
      </c>
      <c r="C13" s="24">
        <f>D13/12</f>
        <v>559.25</v>
      </c>
      <c r="D13" s="31">
        <v>6711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1634.75</v>
      </c>
      <c r="D14" s="31">
        <v>19617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8720.3739999999998</v>
      </c>
      <c r="D15" s="30">
        <f>D16+D17+D18+D19</f>
        <v>104644.488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7112</v>
      </c>
      <c r="D16" s="31">
        <v>85344</v>
      </c>
      <c r="E16" s="21"/>
    </row>
    <row r="17" spans="1:6" s="20" customFormat="1" ht="15.75">
      <c r="A17" s="10"/>
      <c r="B17" s="11" t="s">
        <v>26</v>
      </c>
      <c r="C17" s="24">
        <f t="shared" si="0"/>
        <v>86.916666666666671</v>
      </c>
      <c r="D17" s="31">
        <v>1043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84.833333333333329</v>
      </c>
      <c r="D18" s="31">
        <v>1018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1436.624</v>
      </c>
      <c r="D19" s="31">
        <f>D16*0.202</f>
        <v>17239.488000000001</v>
      </c>
      <c r="E19" s="21"/>
    </row>
    <row r="20" spans="1:6" ht="15.75">
      <c r="A20" s="8">
        <v>3</v>
      </c>
      <c r="B20" s="9" t="s">
        <v>7</v>
      </c>
      <c r="C20" s="23">
        <f t="shared" si="0"/>
        <v>3599.4500000000003</v>
      </c>
      <c r="D20" s="30">
        <f>D21+D22+D23</f>
        <v>43193.4</v>
      </c>
      <c r="F20" s="20"/>
    </row>
    <row r="21" spans="1:6" s="20" customFormat="1" ht="15.75">
      <c r="A21" s="10"/>
      <c r="B21" s="11" t="s">
        <v>8</v>
      </c>
      <c r="C21" s="24">
        <f t="shared" si="0"/>
        <v>2578.0833333333335</v>
      </c>
      <c r="D21" s="31">
        <v>30937</v>
      </c>
      <c r="E21" s="21"/>
    </row>
    <row r="22" spans="1:6" s="20" customFormat="1" ht="15.75">
      <c r="A22" s="10"/>
      <c r="B22" s="11" t="s">
        <v>18</v>
      </c>
      <c r="C22" s="24">
        <f t="shared" si="0"/>
        <v>38.416666666666664</v>
      </c>
      <c r="D22" s="31">
        <v>461</v>
      </c>
      <c r="E22" s="21"/>
      <c r="F22" s="22"/>
    </row>
    <row r="23" spans="1:6" s="20" customFormat="1" ht="15.75">
      <c r="A23" s="10"/>
      <c r="B23" s="11" t="s">
        <v>38</v>
      </c>
      <c r="C23" s="24">
        <f t="shared" si="0"/>
        <v>982.94999999999993</v>
      </c>
      <c r="D23" s="31">
        <f>0.3*12*D3</f>
        <v>11795.4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0</v>
      </c>
      <c r="D24" s="30">
        <f>D25+D26+D27</f>
        <v>0</v>
      </c>
      <c r="F24" s="20"/>
    </row>
    <row r="25" spans="1:6" s="20" customFormat="1" ht="15.75">
      <c r="A25" s="10"/>
      <c r="B25" s="11" t="s">
        <v>10</v>
      </c>
      <c r="C25" s="24">
        <f t="shared" si="0"/>
        <v>0</v>
      </c>
      <c r="D25" s="31"/>
      <c r="E25" s="21"/>
    </row>
    <row r="26" spans="1:6" s="20" customFormat="1" ht="15.75">
      <c r="A26" s="10"/>
      <c r="B26" s="11" t="s">
        <v>11</v>
      </c>
      <c r="C26" s="24">
        <f t="shared" si="0"/>
        <v>0</v>
      </c>
      <c r="D26" s="31"/>
      <c r="E26" s="21"/>
    </row>
    <row r="27" spans="1:6" s="20" customFormat="1" ht="15.75">
      <c r="A27" s="10"/>
      <c r="B27" s="11" t="s">
        <v>12</v>
      </c>
      <c r="C27" s="24">
        <f t="shared" si="0"/>
        <v>0</v>
      </c>
      <c r="D27" s="31"/>
      <c r="E27" s="21"/>
    </row>
    <row r="28" spans="1:6" ht="31.5">
      <c r="A28" s="12">
        <v>5</v>
      </c>
      <c r="B28" s="13" t="s">
        <v>13</v>
      </c>
      <c r="C28" s="23">
        <f t="shared" si="0"/>
        <v>1212.3050000000001</v>
      </c>
      <c r="D28" s="30">
        <f>D3*0.37*12</f>
        <v>14547.66</v>
      </c>
      <c r="F28" s="20"/>
    </row>
    <row r="29" spans="1:6" ht="15.75">
      <c r="A29" s="8">
        <v>6</v>
      </c>
      <c r="B29" s="9" t="s">
        <v>14</v>
      </c>
      <c r="C29" s="23">
        <f>C30+C31+C32+C33+C34+C35+C36+C37</f>
        <v>5646.6518333333333</v>
      </c>
      <c r="D29" s="30">
        <f>D30+D31+D32+D33+D34+D35+D36+D37</f>
        <v>67759.822</v>
      </c>
      <c r="F29" s="20"/>
    </row>
    <row r="30" spans="1:6" s="20" customFormat="1" ht="15.75">
      <c r="A30" s="10"/>
      <c r="B30" s="11" t="s">
        <v>27</v>
      </c>
      <c r="C30" s="24">
        <f>D30/12</f>
        <v>1357.8333333333333</v>
      </c>
      <c r="D30" s="31">
        <v>16294</v>
      </c>
      <c r="E30" s="21"/>
      <c r="F30" s="22"/>
    </row>
    <row r="31" spans="1:6" s="20" customFormat="1" ht="15.75">
      <c r="A31" s="10"/>
      <c r="B31" s="11" t="s">
        <v>29</v>
      </c>
      <c r="C31" s="24">
        <f t="shared" ref="C31:C37" si="1">D31/12</f>
        <v>1318.5</v>
      </c>
      <c r="D31" s="31">
        <v>15822</v>
      </c>
      <c r="E31" s="21"/>
      <c r="F31" s="22"/>
    </row>
    <row r="32" spans="1:6" s="20" customFormat="1" ht="15.75">
      <c r="A32" s="10"/>
      <c r="B32" s="11" t="s">
        <v>30</v>
      </c>
      <c r="C32" s="24">
        <f t="shared" si="1"/>
        <v>802.91666666666663</v>
      </c>
      <c r="D32" s="31">
        <v>9635</v>
      </c>
      <c r="E32" s="21"/>
      <c r="F32" s="22"/>
    </row>
    <row r="33" spans="1:6" s="20" customFormat="1" ht="15.75">
      <c r="A33" s="10"/>
      <c r="B33" s="11" t="s">
        <v>15</v>
      </c>
      <c r="C33" s="24">
        <f t="shared" si="1"/>
        <v>487.83333333333331</v>
      </c>
      <c r="D33" s="31">
        <v>5854</v>
      </c>
      <c r="E33" s="21"/>
      <c r="F33" s="22"/>
    </row>
    <row r="34" spans="1:6" s="20" customFormat="1" ht="15.75">
      <c r="A34" s="10"/>
      <c r="B34" s="11" t="s">
        <v>22</v>
      </c>
      <c r="C34" s="24">
        <f t="shared" si="1"/>
        <v>527.06849999999997</v>
      </c>
      <c r="D34" s="31">
        <f>(D31+D32+D33)*0.202</f>
        <v>6324.8220000000001</v>
      </c>
      <c r="E34" s="21"/>
      <c r="F34" s="22"/>
    </row>
    <row r="35" spans="1:6" s="20" customFormat="1" ht="15.75">
      <c r="A35" s="10"/>
      <c r="B35" s="11" t="s">
        <v>32</v>
      </c>
      <c r="C35" s="24">
        <f t="shared" si="1"/>
        <v>393.91666666666669</v>
      </c>
      <c r="D35" s="31">
        <v>4727</v>
      </c>
      <c r="E35" s="21"/>
      <c r="F35" s="22"/>
    </row>
    <row r="36" spans="1:6" s="20" customFormat="1" ht="15.75">
      <c r="A36" s="10"/>
      <c r="B36" s="11" t="s">
        <v>16</v>
      </c>
      <c r="C36" s="24">
        <f t="shared" si="1"/>
        <v>60</v>
      </c>
      <c r="D36" s="31">
        <f>1*12*D4</f>
        <v>720</v>
      </c>
      <c r="E36" s="21"/>
      <c r="F36" s="22"/>
    </row>
    <row r="37" spans="1:6" s="20" customFormat="1" ht="15.75">
      <c r="A37" s="10"/>
      <c r="B37" s="11" t="s">
        <v>28</v>
      </c>
      <c r="C37" s="24">
        <f t="shared" si="1"/>
        <v>698.58333333333337</v>
      </c>
      <c r="D37" s="31">
        <v>8383</v>
      </c>
      <c r="E37" s="21"/>
      <c r="F37" s="22"/>
    </row>
    <row r="38" spans="1:6" ht="15.75">
      <c r="A38" s="8"/>
      <c r="B38" s="9" t="s">
        <v>21</v>
      </c>
      <c r="C38" s="23">
        <f t="shared" si="0"/>
        <v>1912.5865599999997</v>
      </c>
      <c r="D38" s="30">
        <f>(D6+D15+D20+D24+D28+D29)*0.06</f>
        <v>22951.038719999997</v>
      </c>
      <c r="F38" s="20"/>
    </row>
    <row r="39" spans="1:6" ht="15.75">
      <c r="A39" s="8"/>
      <c r="B39" s="9" t="s">
        <v>23</v>
      </c>
      <c r="C39" s="14">
        <f>C6+C15+C20+C24+C28+C29+C38</f>
        <v>33789.029226666666</v>
      </c>
      <c r="D39" s="30">
        <f>D6+D15+D20+D24+D28+D29+D38</f>
        <v>405468.35071999999</v>
      </c>
    </row>
    <row r="40" spans="1:6" ht="16.5" thickBot="1">
      <c r="A40" s="15"/>
      <c r="B40" s="16" t="s">
        <v>17</v>
      </c>
      <c r="C40" s="18"/>
      <c r="D40" s="32">
        <v>405038</v>
      </c>
    </row>
    <row r="41" spans="1:6" ht="15.75">
      <c r="A41" s="3"/>
      <c r="B41" s="3" t="s">
        <v>36</v>
      </c>
      <c r="C41" s="4"/>
      <c r="D41" s="28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2014-03-12T10:09:27Z</cp:lastPrinted>
  <dcterms:created xsi:type="dcterms:W3CDTF">2013-11-15T13:17:51Z</dcterms:created>
  <dcterms:modified xsi:type="dcterms:W3CDTF">2014-03-12T10:09:29Z</dcterms:modified>
</cp:coreProperties>
</file>