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8"/>
  <c r="D20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C6" l="1"/>
  <c r="D39"/>
  <c r="D40" s="1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<sst xmlns="http://schemas.openxmlformats.org/spreadsheetml/2006/main" count="45" uniqueCount="43">
  <si>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</si>
  <si>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</si>
  <si>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</si>
  <si>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</si>
  <si>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</si>
  <si>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</si>
  <si>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</si>
  <si>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</si>
  <si>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</si>
  <si>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</si>
  <si>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</si>
  <si>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</si>
  <si>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</si>
  <si>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</si>
  <si>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</si>
  <si>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</si>
  <si>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</si>
  <si>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</si>
  <si>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</si>
  <si>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</si>
  <si>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</si>
  <si>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</si>
  <si>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</si>
  <si>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</si>
  <si>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</si>
  <si>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</si>
  <si>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</si>
  <si>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</si>
  <si>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</si>
  <si>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</si>
  <si>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</si>
  <si>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</si>
  <si>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</si>
  <si>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</si>
  <si>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</si>
  <si>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</si>
  <si>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</si>
  <si>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</si>
  <si>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</si>
  <si>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</si>
  <si>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</si>
  <si>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д.2/1 за 2013 год</t>
  </si>
  <si>
    <t>страхование лифтов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</si>
</sst>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1" fontId="3" fillId="0" borderId="6" xfId="0" applyNumberFormat="1" applyFont="1" applyFill="1" applyBorder="1" applyAlignment="1">
      <alignment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3" xfId="0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wrapText="1"/>
    </xf>
    <xf numFmtId="1" fontId="6" fillId="0" borderId="6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B5" sqref="B5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6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7"/>
    </row>
    <row r="2" spans="1:6" ht="15.75">
      <c r="A2" s="1" t="s">
        <v>41</v>
      </c>
      <c r="B2" s="1"/>
      <c r="C2" s="2"/>
      <c r="D2" s="27"/>
    </row>
    <row r="3" spans="1:6" s="20" customFormat="1" ht="15.75">
      <c r="A3" s="3"/>
      <c r="B3" s="3" t="s">
        <v>25</v>
      </c>
      <c r="C3" s="4"/>
      <c r="D3" s="28">
        <v>19991.28</v>
      </c>
      <c r="E3" s="21"/>
    </row>
    <row r="4" spans="1:6" s="20" customFormat="1" ht="16.5" thickBot="1">
      <c r="A4" s="3"/>
      <c r="B4" s="3" t="s">
        <v>31</v>
      </c>
      <c r="C4" s="4"/>
      <c r="D4" s="28">
        <v>323</v>
      </c>
      <c r="E4" s="21"/>
    </row>
    <row r="5" spans="1:6" ht="63">
      <c r="A5" s="5" t="s">
        <v>1</v>
      </c>
      <c r="B5" s="6" t="s">
        <v>2</v>
      </c>
      <c r="C5" s="7" t="s">
        <v>20</v>
      </c>
      <c r="D5" s="29" t="s">
        <v>24</v>
      </c>
      <c r="E5" s="19"/>
    </row>
    <row r="6" spans="1:6" ht="31.5">
      <c r="A6" s="8">
        <v>1</v>
      </c>
      <c r="B6" s="9" t="s">
        <v>35</v>
      </c>
      <c r="C6" s="25">
        <f>C8+C9+C10+C11+C12+C13+C14</f>
        <v>65266.362000000001</v>
      </c>
      <c r="D6" s="30">
        <f>D8+D9+D10+D11+D12+D13+D14</f>
        <v>783196.34400000004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1"/>
      <c r="E7" s="21"/>
    </row>
    <row r="8" spans="1:6" s="20" customFormat="1" ht="15.75">
      <c r="A8" s="10"/>
      <c r="B8" s="11" t="s">
        <v>4</v>
      </c>
      <c r="C8" s="24">
        <f t="shared" si="0"/>
        <v>11157.5</v>
      </c>
      <c r="D8" s="31">
        <f>14920+118970</f>
        <v>133890</v>
      </c>
      <c r="E8" s="21"/>
    </row>
    <row r="9" spans="1:6" s="20" customFormat="1" ht="15.75">
      <c r="A9" s="10"/>
      <c r="B9" s="11" t="s">
        <v>19</v>
      </c>
      <c r="C9" s="24">
        <f t="shared" si="0"/>
        <v>1626.8333333333333</v>
      </c>
      <c r="D9" s="31">
        <v>19522</v>
      </c>
      <c r="E9" s="21"/>
    </row>
    <row r="10" spans="1:6" s="20" customFormat="1" ht="15.75">
      <c r="A10" s="10"/>
      <c r="B10" s="11" t="s">
        <v>39</v>
      </c>
      <c r="C10" s="24">
        <f t="shared" si="0"/>
        <v>3769.1666666666665</v>
      </c>
      <c r="D10" s="31">
        <v>45230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31331</v>
      </c>
      <c r="D11" s="31">
        <v>375972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6328.862000000001</v>
      </c>
      <c r="D12" s="31">
        <f>D11*0.202</f>
        <v>75946.344000000012</v>
      </c>
      <c r="E12" s="21"/>
    </row>
    <row r="13" spans="1:6" s="20" customFormat="1" ht="15.75">
      <c r="A13" s="10"/>
      <c r="B13" s="11" t="s">
        <v>40</v>
      </c>
      <c r="C13" s="24">
        <f>D13/12</f>
        <v>2578.6666666666665</v>
      </c>
      <c r="D13" s="31">
        <v>30944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8474.3333333333339</v>
      </c>
      <c r="D14" s="31">
        <v>101692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54629.517500000002</v>
      </c>
      <c r="D15" s="30">
        <f>D16+D17+D18+D19</f>
        <v>655554.21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44758.75</v>
      </c>
      <c r="D16" s="31">
        <v>537105</v>
      </c>
      <c r="E16" s="21"/>
    </row>
    <row r="17" spans="1:6" s="20" customFormat="1" ht="15.75">
      <c r="A17" s="10"/>
      <c r="B17" s="11" t="s">
        <v>26</v>
      </c>
      <c r="C17" s="24">
        <f t="shared" si="0"/>
        <v>311.66666666666669</v>
      </c>
      <c r="D17" s="31">
        <v>3740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517.83333333333337</v>
      </c>
      <c r="D18" s="31">
        <v>6214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9041.2674999999999</v>
      </c>
      <c r="D19" s="31">
        <f>D16*0.202</f>
        <v>108495.21</v>
      </c>
      <c r="E19" s="21"/>
    </row>
    <row r="20" spans="1:6" ht="15.75">
      <c r="A20" s="8">
        <v>3</v>
      </c>
      <c r="B20" s="9" t="s">
        <v>7</v>
      </c>
      <c r="C20" s="23">
        <f t="shared" si="0"/>
        <v>19066.422666666669</v>
      </c>
      <c r="D20" s="30">
        <f>D21+D22+D23</f>
        <v>228797.07200000001</v>
      </c>
      <c r="F20" s="20"/>
    </row>
    <row r="21" spans="1:6" s="20" customFormat="1" ht="15.75">
      <c r="A21" s="10"/>
      <c r="B21" s="11" t="s">
        <v>8</v>
      </c>
      <c r="C21" s="24">
        <f t="shared" si="0"/>
        <v>14833.833333333334</v>
      </c>
      <c r="D21" s="31">
        <v>178006</v>
      </c>
      <c r="E21" s="21"/>
    </row>
    <row r="22" spans="1:6" s="20" customFormat="1" ht="15.75">
      <c r="A22" s="10"/>
      <c r="B22" s="11" t="s">
        <v>18</v>
      </c>
      <c r="C22" s="24">
        <f t="shared" si="0"/>
        <v>234.33333333333334</v>
      </c>
      <c r="D22" s="31">
        <v>2812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3998.2560000000008</v>
      </c>
      <c r="D23" s="31">
        <f>0.2*12*D3</f>
        <v>47979.072000000007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39397.25</v>
      </c>
      <c r="D24" s="30">
        <f>D26+D27+D28+D25</f>
        <v>472767</v>
      </c>
      <c r="F24" s="20"/>
    </row>
    <row r="25" spans="1:6" s="20" customFormat="1" ht="15.75">
      <c r="A25" s="10"/>
      <c r="B25" s="11" t="s">
        <v>42</v>
      </c>
      <c r="C25" s="24">
        <f>D25/12</f>
        <v>831.41666666666663</v>
      </c>
      <c r="D25" s="31">
        <v>9977</v>
      </c>
      <c r="E25" s="21"/>
    </row>
    <row r="26" spans="1:6" s="20" customFormat="1" ht="15.75">
      <c r="A26" s="10"/>
      <c r="B26" s="11" t="s">
        <v>10</v>
      </c>
      <c r="C26" s="24">
        <f t="shared" si="0"/>
        <v>2291.6666666666665</v>
      </c>
      <c r="D26" s="31">
        <v>27500</v>
      </c>
      <c r="E26" s="21"/>
    </row>
    <row r="27" spans="1:6" s="20" customFormat="1" ht="15.75">
      <c r="A27" s="10"/>
      <c r="B27" s="11" t="s">
        <v>11</v>
      </c>
      <c r="C27" s="24">
        <f t="shared" si="0"/>
        <v>14800.666666666666</v>
      </c>
      <c r="D27" s="31">
        <v>177608</v>
      </c>
      <c r="E27" s="21"/>
    </row>
    <row r="28" spans="1:6" s="20" customFormat="1" ht="15.75">
      <c r="A28" s="10"/>
      <c r="B28" s="11" t="s">
        <v>12</v>
      </c>
      <c r="C28" s="24">
        <f t="shared" si="0"/>
        <v>21473.5</v>
      </c>
      <c r="D28" s="31">
        <v>257682</v>
      </c>
      <c r="E28" s="21"/>
    </row>
    <row r="29" spans="1:6" ht="31.5">
      <c r="A29" s="12">
        <v>5</v>
      </c>
      <c r="B29" s="13" t="s">
        <v>13</v>
      </c>
      <c r="C29" s="23">
        <f t="shared" si="0"/>
        <v>7396.7735999999995</v>
      </c>
      <c r="D29" s="30">
        <f>D3*0.37*12</f>
        <v>88761.283199999991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28668.076833333333</v>
      </c>
      <c r="D30" s="30">
        <f>D31+D32+D33+D34+D35+D36+D37+D38</f>
        <v>344016.92200000002</v>
      </c>
      <c r="F30" s="20"/>
    </row>
    <row r="31" spans="1:6" s="20" customFormat="1" ht="15.75">
      <c r="A31" s="10"/>
      <c r="B31" s="11" t="s">
        <v>27</v>
      </c>
      <c r="C31" s="24">
        <f>D31/12</f>
        <v>7368</v>
      </c>
      <c r="D31" s="31">
        <v>88416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6294.833333333333</v>
      </c>
      <c r="D32" s="31">
        <v>75538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4315.5</v>
      </c>
      <c r="D33" s="31">
        <v>51786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1919.75</v>
      </c>
      <c r="D34" s="31">
        <v>23037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2531.0768333333335</v>
      </c>
      <c r="D35" s="31">
        <f>(D32+D33+D34)*0.202</f>
        <v>30372.922000000002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1987</v>
      </c>
      <c r="D36" s="31">
        <v>23844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323</v>
      </c>
      <c r="D37" s="31">
        <f>1*12*D4</f>
        <v>3876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3928.9166666666665</v>
      </c>
      <c r="D38" s="31">
        <v>47147</v>
      </c>
      <c r="E38" s="21"/>
      <c r="F38" s="22"/>
    </row>
    <row r="39" spans="1:6" ht="15.75">
      <c r="A39" s="8"/>
      <c r="B39" s="9" t="s">
        <v>21</v>
      </c>
      <c r="C39" s="23">
        <f t="shared" si="0"/>
        <v>12865.464156</v>
      </c>
      <c r="D39" s="30">
        <f>(D6+D15+D20+D24+D29+D30)*0.06</f>
        <v>154385.56987199999</v>
      </c>
      <c r="F39" s="20"/>
    </row>
    <row r="40" spans="1:6" ht="15.75">
      <c r="A40" s="8"/>
      <c r="B40" s="9" t="s">
        <v>23</v>
      </c>
      <c r="C40" s="14">
        <f>C6+C15+C20+C24+C29+C30+C39</f>
        <v>227289.866756</v>
      </c>
      <c r="D40" s="30">
        <f>D6+D15+D20+D24+D29+D30+D39</f>
        <v>2727478.4010719997</v>
      </c>
    </row>
    <row r="41" spans="1:6" ht="16.5" thickBot="1">
      <c r="A41" s="15"/>
      <c r="B41" s="16" t="s">
        <v>17</v>
      </c>
      <c r="C41" s="18"/>
      <c r="D41" s="32">
        <v>2727287</v>
      </c>
    </row>
    <row r="42" spans="1:6" ht="15.75">
      <c r="A42" s="3"/>
      <c r="B42" s="3" t="s">
        <v>36</v>
      </c>
      <c r="C42" s="4"/>
      <c r="D42" s="28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2014-03-12T09:31:39Z</cp:lastPrinted>
  <dcterms:created xsi:type="dcterms:W3CDTF">2013-11-15T13:17:51Z</dcterms:created>
  <dcterms:modified xsi:type="dcterms:W3CDTF">2014-03-12T09:32:35Z</dcterms:modified>
</cp:coreProperties>
</file>