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10" i="1"/>
  <c r="D17" l="1"/>
  <c r="B39" l="1"/>
  <c r="C39"/>
  <c r="E39"/>
  <c r="E35"/>
  <c r="E18"/>
  <c r="B6" l="1"/>
  <c r="D39"/>
  <c r="E23" s="1"/>
  <c r="D23" s="1"/>
  <c r="E16"/>
  <c r="E15"/>
  <c r="D14"/>
  <c r="E9" l="1"/>
  <c r="D13"/>
  <c r="D24" s="1"/>
  <c r="D12"/>
  <c r="B5" l="1"/>
  <c r="D28" s="1"/>
  <c r="D18"/>
  <c r="D11"/>
  <c r="E10" l="1"/>
  <c r="E24" l="1"/>
  <c r="E29" s="1"/>
  <c r="E30" s="1"/>
</calcChain>
</file>

<file path=xl/sharedStrings.xml><?xml version="1.0" encoding="utf-8"?>
<sst xmlns="http://schemas.openxmlformats.org/spreadsheetml/2006/main" count="84" uniqueCount="55">
  <si>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</si>
  <si>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</si>
  <si>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</si>
  <si>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</si>
  <si>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</si>
  <si>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</si>
  <si>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</si>
  <si>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</si>
  <si>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</si>
  <si>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</si>
  <si>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</si>
  <si>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</si>
  <si>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</si>
  <si>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</si>
  <si>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</si>
  <si>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</si>
  <si>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Чебоксары, ул. Заовражная, д.47</t>
  </si>
  <si>
    <t>май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</si>
  <si>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</si>
  <si>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</si>
  <si>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</si>
  <si>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руб</t>
  </si>
  <si>
    <t>Начислено за данный период по статье "содержание помещения",руб</t>
  </si>
  <si>
    <t>Стоимость выполн.работы /услуги на 1 кв.м.</t>
  </si>
  <si>
    <t>Кол-во месяцев</t>
  </si>
  <si>
    <t>Ресурсоснабжающая организация (РСО)</t>
  </si>
  <si>
    <t>ИТОГО</t>
  </si>
  <si>
    <t>Получено средств от применения повышающего коэффициента к квартирам без ИПУ</t>
  </si>
  <si>
    <t>2017г</t>
  </si>
  <si>
    <t>Площадь дома на 01/01/2017 г, м2</t>
  </si>
  <si>
    <t>Отчет по предоставлению коммунальных услуг по жилым помещениям за 2017 г</t>
  </si>
  <si>
    <t>Остаток средств на 01/01/2017 г (+ есть средства, -задолженность)</t>
  </si>
  <si>
    <t>ООО "Коммун. Технологии" (теплоэнергия),руб</t>
  </si>
  <si>
    <t>ООО "Коммун. Технологии" (горячее водоснабжение),руб</t>
  </si>
  <si>
    <t>ОАО "Водоканал" (холодное водоснабжение), руб</t>
  </si>
  <si>
    <t>ОАО "Водоканал" (водоотведение), руб</t>
  </si>
  <si>
    <t>Чебоксарский Энергосбыт (электроэнергия), руб</t>
  </si>
  <si>
    <t>на содержание общего имущества дома, руб</t>
  </si>
  <si>
    <t>Финансовый счет дома</t>
  </si>
  <si>
    <t>по индивид. потреблению, руб</t>
  </si>
  <si>
    <t>Предоставлено РСО по приборам учета,руб</t>
  </si>
  <si>
    <t>Всего начислено УК Атал</t>
  </si>
  <si>
    <t>Приход,руб</t>
  </si>
  <si>
    <t>Расход,руб</t>
  </si>
  <si>
    <t>Начислено собственникам</t>
  </si>
  <si>
    <t>поверка общедомового прибора учета (ОДПУ)</t>
  </si>
  <si>
    <t>восстановление освещения перед входом в подъезд</t>
  </si>
  <si>
    <t>декабрь</t>
  </si>
  <si>
    <t>работы на общедомовой системе канализации кв.19</t>
  </si>
  <si>
    <t>Произведен перерасчет коммунальных услуг на содержание общего имущества дома по статье "содержание" в 1 полугодии 2017г</t>
  </si>
  <si>
    <t>прочим потребит. и на производ. нужды</t>
  </si>
  <si>
    <t>7. Изготовление документов по техинвентаризации</t>
  </si>
  <si>
    <t>8.Работы по ремонту общедомового имущества всего, в т.ч.</t>
  </si>
  <si>
    <t>9. Расходы на коммунальные услуги потребляемые в целях содержания общего имущества дома</t>
  </si>
  <si>
    <t>подготовка и окраска теплоузлов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</si>
</sst>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_-* #,##0_р_._-;\-* #,##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1" fontId="3" fillId="0" borderId="14" xfId="0" applyNumberFormat="1" applyFont="1" applyFill="1" applyBorder="1" applyAlignment="1">
      <alignment horizontal="center" vertical="top" wrapText="1"/>
    </xf>
    <xf numFmtId="2" fontId="4" fillId="0" borderId="11" xfId="0" applyNumberFormat="1" applyFont="1" applyFill="1" applyBorder="1" applyAlignment="1">
      <alignment vertical="top" wrapText="1"/>
    </xf>
    <xf numFmtId="0" fontId="4" fillId="0" borderId="0" xfId="0" applyFont="1" applyFill="1" applyAlignment="1"/>
    <xf numFmtId="0" fontId="0" fillId="0" borderId="0" xfId="0" applyFill="1" applyAlignment="1"/>
    <xf numFmtId="0" fontId="0" fillId="0" borderId="0" xfId="0" applyFill="1"/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/>
    <xf numFmtId="0" fontId="2" fillId="0" borderId="0" xfId="0" applyFont="1" applyFill="1" applyBorder="1"/>
    <xf numFmtId="2" fontId="5" fillId="0" borderId="1" xfId="0" applyNumberFormat="1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vertical="top" wrapText="1"/>
    </xf>
    <xf numFmtId="0" fontId="4" fillId="0" borderId="20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vertical="top" wrapText="1"/>
    </xf>
    <xf numFmtId="1" fontId="4" fillId="0" borderId="4" xfId="0" applyNumberFormat="1" applyFont="1" applyFill="1" applyBorder="1" applyAlignment="1">
      <alignment vertical="top" wrapText="1"/>
    </xf>
    <xf numFmtId="0" fontId="4" fillId="0" borderId="19" xfId="0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1" fontId="3" fillId="0" borderId="14" xfId="0" applyNumberFormat="1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2" fontId="3" fillId="0" borderId="15" xfId="0" applyNumberFormat="1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vertical="top" wrapText="1"/>
    </xf>
    <xf numFmtId="0" fontId="0" fillId="0" borderId="0" xfId="0" applyFont="1" applyFill="1"/>
    <xf numFmtId="0" fontId="6" fillId="2" borderId="13" xfId="0" applyFont="1" applyFill="1" applyBorder="1" applyAlignment="1">
      <alignment vertical="top" wrapText="1"/>
    </xf>
    <xf numFmtId="0" fontId="4" fillId="2" borderId="14" xfId="0" applyFont="1" applyFill="1" applyBorder="1" applyAlignment="1">
      <alignment horizontal="center" vertical="top" wrapText="1"/>
    </xf>
    <xf numFmtId="2" fontId="3" fillId="2" borderId="14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64" fontId="4" fillId="0" borderId="0" xfId="0" applyNumberFormat="1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1" fontId="3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1" fontId="4" fillId="0" borderId="0" xfId="0" applyNumberFormat="1" applyFont="1" applyFill="1" applyAlignment="1">
      <alignment vertical="top"/>
    </xf>
    <xf numFmtId="1" fontId="4" fillId="0" borderId="0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3" fillId="2" borderId="18" xfId="0" applyFont="1" applyFill="1" applyBorder="1" applyAlignment="1">
      <alignment horizontal="center" vertical="top" wrapText="1"/>
    </xf>
    <xf numFmtId="0" fontId="7" fillId="2" borderId="26" xfId="0" applyFont="1" applyFill="1" applyBorder="1" applyAlignment="1">
      <alignment vertical="top" wrapText="1"/>
    </xf>
    <xf numFmtId="2" fontId="7" fillId="2" borderId="27" xfId="0" applyNumberFormat="1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2" fontId="5" fillId="0" borderId="7" xfId="0" applyNumberFormat="1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1" fontId="5" fillId="0" borderId="4" xfId="0" applyNumberFormat="1" applyFont="1" applyFill="1" applyBorder="1" applyAlignment="1">
      <alignment vertical="top" wrapText="1"/>
    </xf>
    <xf numFmtId="1" fontId="5" fillId="0" borderId="4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/>
    <xf numFmtId="0" fontId="8" fillId="0" borderId="0" xfId="0" applyFont="1" applyFill="1" applyBorder="1"/>
    <xf numFmtId="0" fontId="5" fillId="0" borderId="7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2" borderId="27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/>
    <xf numFmtId="0" fontId="9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4" fillId="0" borderId="2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vertical="top" wrapText="1"/>
    </xf>
    <xf numFmtId="2" fontId="3" fillId="0" borderId="11" xfId="0" applyNumberFormat="1" applyFont="1" applyFill="1" applyBorder="1" applyAlignment="1">
      <alignment vertical="top" wrapText="1"/>
    </xf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3" fillId="2" borderId="15" xfId="1" applyNumberFormat="1" applyFont="1" applyFill="1" applyBorder="1" applyAlignment="1">
      <alignment vertical="top" wrapText="1"/>
    </xf>
    <xf numFmtId="165" fontId="3" fillId="0" borderId="22" xfId="1" applyNumberFormat="1" applyFont="1" applyFill="1" applyBorder="1" applyAlignment="1">
      <alignment vertical="top" wrapText="1"/>
    </xf>
    <xf numFmtId="165" fontId="3" fillId="0" borderId="3" xfId="1" applyNumberFormat="1" applyFont="1" applyFill="1" applyBorder="1" applyAlignment="1">
      <alignment vertical="top" wrapText="1"/>
    </xf>
    <xf numFmtId="165" fontId="3" fillId="0" borderId="12" xfId="1" applyNumberFormat="1" applyFont="1" applyFill="1" applyBorder="1" applyAlignment="1">
      <alignment vertical="top" wrapText="1"/>
    </xf>
    <xf numFmtId="165" fontId="3" fillId="0" borderId="5" xfId="1" applyNumberFormat="1" applyFont="1" applyFill="1" applyBorder="1" applyAlignment="1">
      <alignment vertical="top" wrapText="1"/>
    </xf>
    <xf numFmtId="165" fontId="3" fillId="2" borderId="28" xfId="1" applyNumberFormat="1" applyFont="1" applyFill="1" applyBorder="1" applyAlignment="1">
      <alignment horizontal="center"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5" xfId="1" applyNumberFormat="1" applyFont="1" applyFill="1" applyBorder="1" applyAlignment="1">
      <alignment vertical="top" wrapText="1"/>
    </xf>
    <xf numFmtId="165" fontId="7" fillId="2" borderId="29" xfId="1" applyNumberFormat="1" applyFont="1" applyFill="1" applyBorder="1" applyAlignment="1">
      <alignment vertical="top" wrapText="1"/>
    </xf>
    <xf numFmtId="165" fontId="5" fillId="0" borderId="7" xfId="1" applyNumberFormat="1" applyFont="1" applyFill="1" applyBorder="1" applyAlignment="1">
      <alignment vertical="top" wrapText="1"/>
    </xf>
    <xf numFmtId="165" fontId="5" fillId="0" borderId="4" xfId="1" applyNumberFormat="1" applyFont="1" applyFill="1" applyBorder="1" applyAlignment="1">
      <alignment vertical="top" wrapText="1"/>
    </xf>
    <xf numFmtId="165" fontId="7" fillId="2" borderId="27" xfId="1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165" fontId="4" fillId="0" borderId="11" xfId="1" applyNumberFormat="1" applyFont="1" applyFill="1" applyBorder="1" applyAlignment="1">
      <alignment vertical="top"/>
    </xf>
    <xf numFmtId="165" fontId="4" fillId="0" borderId="12" xfId="1" applyNumberFormat="1" applyFont="1" applyFill="1" applyBorder="1" applyAlignment="1">
      <alignment vertical="top"/>
    </xf>
    <xf numFmtId="165" fontId="3" fillId="0" borderId="14" xfId="1" applyNumberFormat="1" applyFont="1" applyFill="1" applyBorder="1" applyAlignment="1">
      <alignment vertical="top"/>
    </xf>
    <xf numFmtId="165" fontId="3" fillId="0" borderId="15" xfId="1" applyNumberFormat="1" applyFont="1" applyFill="1" applyBorder="1" applyAlignment="1">
      <alignment vertical="top"/>
    </xf>
    <xf numFmtId="0" fontId="4" fillId="0" borderId="3" xfId="0" applyFont="1" applyFill="1" applyBorder="1" applyAlignment="1">
      <alignment horizontal="center" vertical="top" wrapText="1"/>
    </xf>
    <xf numFmtId="165" fontId="4" fillId="0" borderId="1" xfId="1" applyNumberFormat="1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165" fontId="4" fillId="0" borderId="11" xfId="1" applyNumberFormat="1" applyFont="1" applyFill="1" applyBorder="1" applyAlignment="1">
      <alignment vertical="top" wrapText="1"/>
    </xf>
    <xf numFmtId="2" fontId="4" fillId="0" borderId="20" xfId="0" applyNumberFormat="1" applyFont="1" applyFill="1" applyBorder="1" applyAlignment="1">
      <alignment vertical="top" wrapText="1"/>
    </xf>
    <xf numFmtId="165" fontId="4" fillId="0" borderId="23" xfId="1" applyNumberFormat="1" applyFont="1" applyFill="1" applyBorder="1" applyAlignment="1">
      <alignment vertical="top" wrapText="1"/>
    </xf>
    <xf numFmtId="165" fontId="5" fillId="0" borderId="8" xfId="1" applyNumberFormat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vertical="top" wrapText="1"/>
    </xf>
    <xf numFmtId="165" fontId="3" fillId="0" borderId="15" xfId="1" applyNumberFormat="1" applyFont="1" applyFill="1" applyBorder="1" applyAlignment="1">
      <alignment vertical="top" wrapText="1"/>
    </xf>
    <xf numFmtId="165" fontId="3" fillId="0" borderId="0" xfId="1" applyNumberFormat="1" applyFont="1" applyFill="1" applyAlignment="1">
      <alignment horizontal="right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16" xfId="0" applyNumberFormat="1" applyFont="1" applyFill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4" fillId="0" borderId="30" xfId="0" applyNumberFormat="1" applyFont="1" applyFill="1" applyBorder="1" applyAlignment="1">
      <alignment horizontal="center" vertical="top" wrapText="1"/>
    </xf>
    <xf numFmtId="0" fontId="4" fillId="0" borderId="31" xfId="0" applyFont="1" applyFill="1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tabSelected="1" topLeftCell="A22" zoomScaleNormal="100" workbookViewId="0">
      <selection activeCell="E14" sqref="E14"/>
    </sheetView>
  </sheetViews>
  <sheetFormatPr defaultRowHeight="15.75"/>
  <cols>
    <col min="1" max="1" width="74.140625" style="11" customWidth="1"/>
    <col min="2" max="2" width="12.28515625" style="11" customWidth="1"/>
    <col min="3" max="3" width="12" style="11" customWidth="1"/>
    <col min="4" max="4" width="15.5703125" style="11" customWidth="1"/>
    <col min="5" max="5" width="16" style="11" customWidth="1"/>
    <col min="6" max="6" width="9.140625" style="11"/>
    <col min="7" max="7" width="9.85546875" style="11" bestFit="1" customWidth="1"/>
    <col min="8" max="8" width="9.140625" style="7"/>
    <col min="9" max="9" width="9.140625" style="6"/>
    <col min="10" max="10" width="9.140625" style="1"/>
  </cols>
  <sheetData>
    <row r="1" spans="1:10" s="24" customFormat="1" ht="31.5">
      <c r="A1" s="48" t="s">
        <v>13</v>
      </c>
      <c r="B1" s="11"/>
      <c r="C1" s="49" t="s">
        <v>28</v>
      </c>
      <c r="D1" s="49" t="s">
        <v>24</v>
      </c>
      <c r="E1" s="49">
        <v>12</v>
      </c>
      <c r="F1" s="11"/>
      <c r="G1" s="11"/>
      <c r="H1" s="7"/>
      <c r="I1" s="23"/>
      <c r="J1" s="23"/>
    </row>
    <row r="2" spans="1:10" s="25" customFormat="1" ht="15.75" customHeight="1">
      <c r="A2" s="50" t="s">
        <v>16</v>
      </c>
      <c r="B2" s="11"/>
      <c r="C2" s="11"/>
      <c r="D2" s="11"/>
      <c r="E2" s="11"/>
      <c r="F2" s="11"/>
      <c r="G2" s="11"/>
      <c r="H2" s="7"/>
      <c r="I2" s="6"/>
      <c r="J2" s="6"/>
    </row>
    <row r="3" spans="1:10" s="25" customFormat="1" ht="15.75" customHeight="1">
      <c r="A3" s="11" t="s">
        <v>29</v>
      </c>
      <c r="B3" s="51">
        <v>894</v>
      </c>
      <c r="C3" s="51"/>
      <c r="D3" s="11"/>
      <c r="E3" s="11"/>
      <c r="F3" s="11"/>
      <c r="G3" s="11"/>
      <c r="H3" s="7"/>
      <c r="I3" s="6"/>
      <c r="J3" s="6"/>
    </row>
    <row r="4" spans="1:10" s="25" customFormat="1" ht="15.75" customHeight="1">
      <c r="A4" s="11" t="s">
        <v>0</v>
      </c>
      <c r="B4" s="11">
        <v>17.96</v>
      </c>
      <c r="C4" s="11"/>
      <c r="D4" s="11"/>
      <c r="E4" s="11"/>
      <c r="F4" s="11"/>
      <c r="G4" s="11"/>
      <c r="H4" s="7"/>
      <c r="I4" s="6"/>
      <c r="J4" s="6"/>
    </row>
    <row r="5" spans="1:10" s="25" customFormat="1" ht="15.75" customHeight="1">
      <c r="A5" s="11" t="s">
        <v>22</v>
      </c>
      <c r="B5" s="113">
        <f>B3*B4*E1</f>
        <v>192674.88</v>
      </c>
      <c r="C5" s="52"/>
      <c r="D5" s="52"/>
      <c r="E5" s="11"/>
      <c r="F5" s="52"/>
      <c r="G5" s="11"/>
      <c r="H5" s="7"/>
      <c r="I5" s="6"/>
      <c r="J5" s="6"/>
    </row>
    <row r="6" spans="1:10" s="25" customFormat="1" ht="31.5">
      <c r="A6" s="11" t="s">
        <v>49</v>
      </c>
      <c r="B6" s="113">
        <f>-1292.24-7.2</f>
        <v>-1299.44</v>
      </c>
      <c r="C6" s="52"/>
      <c r="D6" s="52"/>
      <c r="E6" s="11"/>
      <c r="F6" s="52"/>
      <c r="G6" s="11"/>
      <c r="H6" s="7"/>
      <c r="I6" s="6"/>
      <c r="J6" s="6"/>
    </row>
    <row r="7" spans="1:10" s="25" customFormat="1" ht="16.5" thickBot="1">
      <c r="A7" s="11" t="s">
        <v>1</v>
      </c>
      <c r="B7" s="11">
        <v>99.87</v>
      </c>
      <c r="C7" s="11"/>
      <c r="D7" s="11"/>
      <c r="E7" s="11"/>
      <c r="F7" s="52"/>
      <c r="G7" s="11"/>
      <c r="H7" s="7"/>
      <c r="I7" s="6"/>
      <c r="J7" s="6"/>
    </row>
    <row r="8" spans="1:10" s="26" customFormat="1" ht="63">
      <c r="A8" s="8" t="s">
        <v>2</v>
      </c>
      <c r="B8" s="10" t="s">
        <v>14</v>
      </c>
      <c r="C8" s="10" t="s">
        <v>19</v>
      </c>
      <c r="D8" s="10" t="s">
        <v>23</v>
      </c>
      <c r="E8" s="9" t="s">
        <v>20</v>
      </c>
      <c r="F8" s="2"/>
      <c r="G8" s="2"/>
      <c r="H8" s="3"/>
      <c r="I8" s="3"/>
      <c r="J8" s="3"/>
    </row>
    <row r="9" spans="1:10" s="27" customFormat="1" ht="15.75" customHeight="1">
      <c r="A9" s="80" t="s">
        <v>3</v>
      </c>
      <c r="B9" s="60" t="s">
        <v>15</v>
      </c>
      <c r="C9" s="47" t="s">
        <v>21</v>
      </c>
      <c r="D9" s="13">
        <v>0.89</v>
      </c>
      <c r="E9" s="105">
        <f>D9*B3*E1</f>
        <v>9547.92</v>
      </c>
      <c r="F9" s="14"/>
      <c r="G9" s="14"/>
      <c r="H9" s="53"/>
      <c r="I9" s="4"/>
      <c r="J9" s="4"/>
    </row>
    <row r="10" spans="1:10" s="27" customFormat="1" ht="47.25">
      <c r="A10" s="80" t="s">
        <v>4</v>
      </c>
      <c r="B10" s="60" t="s">
        <v>15</v>
      </c>
      <c r="C10" s="47" t="s">
        <v>21</v>
      </c>
      <c r="D10" s="13">
        <f>3.1+D11+D12</f>
        <v>4.367897091722595</v>
      </c>
      <c r="E10" s="105">
        <f>D10*E1*B3</f>
        <v>46858.799999999996</v>
      </c>
      <c r="F10" s="14"/>
      <c r="G10" s="14"/>
      <c r="H10" s="53"/>
      <c r="I10" s="4"/>
      <c r="J10" s="4"/>
    </row>
    <row r="11" spans="1:10" s="27" customFormat="1">
      <c r="A11" s="74" t="s">
        <v>5</v>
      </c>
      <c r="B11" s="60"/>
      <c r="C11" s="47" t="s">
        <v>21</v>
      </c>
      <c r="D11" s="13">
        <f>E11/E1/B3</f>
        <v>0.81935123042505598</v>
      </c>
      <c r="E11" s="105">
        <v>8790</v>
      </c>
      <c r="F11" s="14"/>
      <c r="G11" s="14"/>
      <c r="H11" s="53"/>
      <c r="I11" s="4"/>
      <c r="J11" s="4"/>
    </row>
    <row r="12" spans="1:10" s="27" customFormat="1">
      <c r="A12" s="74" t="s">
        <v>6</v>
      </c>
      <c r="B12" s="60"/>
      <c r="C12" s="47" t="s">
        <v>21</v>
      </c>
      <c r="D12" s="13">
        <f>E12/E1/B3</f>
        <v>0.44854586129753915</v>
      </c>
      <c r="E12" s="105">
        <v>4812</v>
      </c>
      <c r="F12" s="14"/>
      <c r="G12" s="14"/>
      <c r="H12" s="53"/>
      <c r="I12" s="4"/>
      <c r="J12" s="4"/>
    </row>
    <row r="13" spans="1:10" s="27" customFormat="1" ht="47.25">
      <c r="A13" s="80" t="s">
        <v>7</v>
      </c>
      <c r="B13" s="60" t="s">
        <v>15</v>
      </c>
      <c r="C13" s="47" t="s">
        <v>21</v>
      </c>
      <c r="D13" s="13">
        <f>E13/E1/B3</f>
        <v>5.2843027591349738</v>
      </c>
      <c r="E13" s="105">
        <v>56690</v>
      </c>
      <c r="F13" s="14"/>
      <c r="G13" s="14"/>
      <c r="H13" s="53"/>
      <c r="I13" s="4"/>
      <c r="J13" s="4"/>
    </row>
    <row r="14" spans="1:10" s="27" customFormat="1">
      <c r="A14" s="80" t="s">
        <v>8</v>
      </c>
      <c r="B14" s="60" t="s">
        <v>15</v>
      </c>
      <c r="C14" s="47" t="s">
        <v>21</v>
      </c>
      <c r="D14" s="13">
        <f>E14/E1/B3</f>
        <v>3.076249067859806</v>
      </c>
      <c r="E14" s="105">
        <v>33002</v>
      </c>
      <c r="F14" s="14"/>
      <c r="G14" s="14"/>
      <c r="H14" s="53"/>
      <c r="I14" s="4"/>
      <c r="J14" s="4"/>
    </row>
    <row r="15" spans="1:10" s="27" customFormat="1" ht="16.5" customHeight="1">
      <c r="A15" s="80" t="s">
        <v>9</v>
      </c>
      <c r="B15" s="60" t="s">
        <v>15</v>
      </c>
      <c r="C15" s="47" t="s">
        <v>21</v>
      </c>
      <c r="D15" s="13">
        <v>0.56999999999999995</v>
      </c>
      <c r="E15" s="105">
        <f>D15*E1*B3</f>
        <v>6114.96</v>
      </c>
      <c r="F15" s="14"/>
      <c r="G15" s="14"/>
      <c r="H15" s="53"/>
      <c r="I15" s="4"/>
      <c r="J15" s="4"/>
    </row>
    <row r="16" spans="1:10" s="27" customFormat="1" ht="47.25">
      <c r="A16" s="80" t="s">
        <v>10</v>
      </c>
      <c r="B16" s="60" t="s">
        <v>15</v>
      </c>
      <c r="C16" s="47" t="s">
        <v>21</v>
      </c>
      <c r="D16" s="13">
        <v>0.49</v>
      </c>
      <c r="E16" s="105">
        <f>D16*E1*B3</f>
        <v>5256.72</v>
      </c>
      <c r="F16" s="14"/>
      <c r="G16" s="14"/>
      <c r="H16" s="53"/>
      <c r="I16" s="4"/>
      <c r="J16" s="4"/>
    </row>
    <row r="17" spans="1:10" s="27" customFormat="1" ht="16.5" thickBot="1">
      <c r="A17" s="106" t="s">
        <v>51</v>
      </c>
      <c r="B17" s="61" t="s">
        <v>17</v>
      </c>
      <c r="C17" s="16" t="s">
        <v>21</v>
      </c>
      <c r="D17" s="22">
        <f>E17/E1/B3</f>
        <v>0.16843773303504847</v>
      </c>
      <c r="E17" s="107">
        <v>1807</v>
      </c>
      <c r="F17" s="14"/>
      <c r="G17" s="14"/>
      <c r="H17" s="53"/>
      <c r="I17" s="4"/>
      <c r="J17" s="4"/>
    </row>
    <row r="18" spans="1:10" s="27" customFormat="1" ht="16.5" thickBot="1">
      <c r="A18" s="42" t="s">
        <v>52</v>
      </c>
      <c r="B18" s="43"/>
      <c r="C18" s="43" t="s">
        <v>21</v>
      </c>
      <c r="D18" s="44">
        <f>E18/E1/B3</f>
        <v>1.0044733407904551</v>
      </c>
      <c r="E18" s="87">
        <f>E19+E20+E21+E22</f>
        <v>10775.990000000002</v>
      </c>
      <c r="F18" s="14"/>
      <c r="G18" s="14"/>
      <c r="H18" s="53"/>
      <c r="I18" s="4"/>
      <c r="J18" s="4"/>
    </row>
    <row r="19" spans="1:10" s="28" customFormat="1">
      <c r="A19" s="18" t="s">
        <v>45</v>
      </c>
      <c r="B19" s="80" t="s">
        <v>17</v>
      </c>
      <c r="C19" s="81" t="s">
        <v>21</v>
      </c>
      <c r="D19" s="38"/>
      <c r="E19" s="88">
        <v>3882.46</v>
      </c>
      <c r="F19" s="20"/>
      <c r="G19" s="20"/>
      <c r="H19" s="54"/>
      <c r="I19" s="5"/>
      <c r="J19" s="5"/>
    </row>
    <row r="20" spans="1:10" s="28" customFormat="1">
      <c r="A20" s="18" t="s">
        <v>46</v>
      </c>
      <c r="B20" s="60" t="s">
        <v>47</v>
      </c>
      <c r="C20" s="47" t="s">
        <v>21</v>
      </c>
      <c r="D20" s="19"/>
      <c r="E20" s="89">
        <v>3033.24</v>
      </c>
      <c r="F20" s="20"/>
      <c r="G20" s="20"/>
      <c r="H20" s="54"/>
      <c r="I20" s="5"/>
      <c r="J20" s="5"/>
    </row>
    <row r="21" spans="1:10" s="28" customFormat="1">
      <c r="A21" s="83" t="s">
        <v>54</v>
      </c>
      <c r="B21" s="61" t="s">
        <v>47</v>
      </c>
      <c r="C21" s="16" t="s">
        <v>21</v>
      </c>
      <c r="D21" s="84"/>
      <c r="E21" s="90">
        <v>2190.34</v>
      </c>
      <c r="F21" s="20"/>
      <c r="G21" s="20"/>
      <c r="H21" s="54"/>
      <c r="I21" s="5"/>
      <c r="J21" s="5"/>
    </row>
    <row r="22" spans="1:10" s="28" customFormat="1" ht="16.5" thickBot="1">
      <c r="A22" s="33" t="s">
        <v>48</v>
      </c>
      <c r="B22" s="82" t="s">
        <v>47</v>
      </c>
      <c r="C22" s="30" t="s">
        <v>21</v>
      </c>
      <c r="D22" s="34"/>
      <c r="E22" s="91">
        <v>1669.95</v>
      </c>
      <c r="F22" s="20"/>
      <c r="G22" s="20"/>
      <c r="H22" s="54"/>
      <c r="I22" s="5"/>
      <c r="J22" s="5"/>
    </row>
    <row r="23" spans="1:10" s="28" customFormat="1" ht="32.25" thickBot="1">
      <c r="A23" s="35" t="s">
        <v>53</v>
      </c>
      <c r="B23" s="32"/>
      <c r="C23" s="32" t="s">
        <v>21</v>
      </c>
      <c r="D23" s="108">
        <f>E23/E1/B3</f>
        <v>0.46029082774049218</v>
      </c>
      <c r="E23" s="109">
        <f>D39</f>
        <v>4938</v>
      </c>
      <c r="F23" s="20"/>
      <c r="G23" s="20"/>
      <c r="H23" s="54"/>
      <c r="I23" s="5"/>
      <c r="J23" s="5"/>
    </row>
    <row r="24" spans="1:10" s="27" customFormat="1" ht="16.5" thickBot="1">
      <c r="A24" s="36" t="s">
        <v>11</v>
      </c>
      <c r="B24" s="37"/>
      <c r="C24" s="21" t="s">
        <v>21</v>
      </c>
      <c r="D24" s="39">
        <f>D9+D10+D13+D14+D15+D16+D18+D23+D17</f>
        <v>16.311650820283369</v>
      </c>
      <c r="E24" s="112">
        <f>E9+E10+E13+E14+E15+E16+E18+E23+E17</f>
        <v>174991.38999999998</v>
      </c>
      <c r="F24" s="40"/>
      <c r="G24" s="20"/>
      <c r="H24" s="55"/>
      <c r="I24" s="4"/>
      <c r="J24" s="4"/>
    </row>
    <row r="25" spans="1:10" s="28" customFormat="1" ht="16.5" thickBot="1">
      <c r="A25" s="119" t="s">
        <v>38</v>
      </c>
      <c r="B25" s="120"/>
      <c r="C25" s="120"/>
      <c r="D25" s="62" t="s">
        <v>42</v>
      </c>
      <c r="E25" s="92" t="s">
        <v>43</v>
      </c>
      <c r="F25" s="40"/>
      <c r="G25" s="20"/>
      <c r="H25" s="55"/>
      <c r="I25" s="5"/>
      <c r="J25" s="5"/>
    </row>
    <row r="26" spans="1:10" s="72" customFormat="1" ht="15.75" customHeight="1">
      <c r="A26" s="65" t="s">
        <v>31</v>
      </c>
      <c r="B26" s="66"/>
      <c r="C26" s="73" t="s">
        <v>21</v>
      </c>
      <c r="D26" s="96"/>
      <c r="E26" s="110">
        <v>-31331</v>
      </c>
      <c r="F26" s="57"/>
      <c r="G26" s="57"/>
      <c r="H26" s="70"/>
      <c r="I26" s="71"/>
      <c r="J26" s="71"/>
    </row>
    <row r="27" spans="1:10" s="72" customFormat="1" ht="31.5">
      <c r="A27" s="15" t="s">
        <v>27</v>
      </c>
      <c r="B27" s="74"/>
      <c r="C27" s="75" t="s">
        <v>21</v>
      </c>
      <c r="D27" s="111">
        <v>9886</v>
      </c>
      <c r="E27" s="93"/>
      <c r="F27" s="57"/>
      <c r="G27" s="57"/>
      <c r="H27" s="70"/>
      <c r="I27" s="71"/>
      <c r="J27" s="71"/>
    </row>
    <row r="28" spans="1:10" s="72" customFormat="1" ht="15.75" customHeight="1">
      <c r="A28" s="15" t="s">
        <v>44</v>
      </c>
      <c r="B28" s="29"/>
      <c r="C28" s="75" t="s">
        <v>21</v>
      </c>
      <c r="D28" s="111">
        <f>B5+B6</f>
        <v>191375.44</v>
      </c>
      <c r="E28" s="93"/>
      <c r="F28" s="57"/>
      <c r="G28" s="57"/>
      <c r="H28" s="70"/>
      <c r="I28" s="71"/>
      <c r="J28" s="71"/>
    </row>
    <row r="29" spans="1:10" s="72" customFormat="1" ht="15.75" customHeight="1" thickBot="1">
      <c r="A29" s="67" t="s">
        <v>11</v>
      </c>
      <c r="B29" s="68"/>
      <c r="C29" s="69" t="s">
        <v>21</v>
      </c>
      <c r="D29" s="97"/>
      <c r="E29" s="94">
        <f>E24</f>
        <v>174991.38999999998</v>
      </c>
      <c r="F29" s="57"/>
      <c r="G29" s="57"/>
      <c r="H29" s="70"/>
      <c r="I29" s="71"/>
      <c r="J29" s="71"/>
    </row>
    <row r="30" spans="1:10" s="79" customFormat="1" ht="15.75" customHeight="1" thickBot="1">
      <c r="A30" s="63" t="s">
        <v>18</v>
      </c>
      <c r="B30" s="64"/>
      <c r="C30" s="76" t="s">
        <v>21</v>
      </c>
      <c r="D30" s="98"/>
      <c r="E30" s="95">
        <f>E26+D27+D28-E29</f>
        <v>-5060.9499999999825</v>
      </c>
      <c r="F30" s="56"/>
      <c r="G30" s="56"/>
      <c r="H30" s="77"/>
      <c r="I30" s="78"/>
      <c r="J30" s="78"/>
    </row>
    <row r="31" spans="1:10" s="25" customFormat="1" ht="15.75" customHeight="1">
      <c r="A31" s="116" t="s">
        <v>30</v>
      </c>
      <c r="B31" s="117"/>
      <c r="C31" s="117"/>
      <c r="D31" s="117"/>
      <c r="E31" s="118"/>
      <c r="F31" s="53"/>
      <c r="G31" s="7"/>
      <c r="H31" s="7"/>
      <c r="I31" s="6"/>
      <c r="J31" s="6"/>
    </row>
    <row r="32" spans="1:10" s="41" customFormat="1">
      <c r="A32" s="45" t="s">
        <v>25</v>
      </c>
      <c r="B32" s="114" t="s">
        <v>40</v>
      </c>
      <c r="C32" s="121" t="s">
        <v>41</v>
      </c>
      <c r="D32" s="122"/>
      <c r="E32" s="123"/>
      <c r="F32" s="7"/>
      <c r="G32" s="7"/>
      <c r="H32" s="7"/>
      <c r="I32" s="6"/>
      <c r="J32" s="6"/>
    </row>
    <row r="33" spans="1:10" s="41" customFormat="1" ht="64.5" customHeight="1">
      <c r="A33" s="12"/>
      <c r="B33" s="115"/>
      <c r="C33" s="46" t="s">
        <v>39</v>
      </c>
      <c r="D33" s="46" t="s">
        <v>37</v>
      </c>
      <c r="E33" s="104" t="s">
        <v>50</v>
      </c>
      <c r="F33" s="7"/>
      <c r="G33" s="7"/>
      <c r="H33" s="7"/>
      <c r="I33" s="6"/>
      <c r="J33" s="6"/>
    </row>
    <row r="34" spans="1:10" s="25" customFormat="1" ht="15.75" customHeight="1">
      <c r="A34" s="31" t="s">
        <v>32</v>
      </c>
      <c r="B34" s="85">
        <v>205777</v>
      </c>
      <c r="C34" s="85">
        <v>205793</v>
      </c>
      <c r="D34" s="85"/>
      <c r="E34" s="86"/>
      <c r="F34" s="58"/>
      <c r="G34" s="7"/>
      <c r="H34" s="7"/>
      <c r="I34" s="6"/>
      <c r="J34" s="6"/>
    </row>
    <row r="35" spans="1:10" s="25" customFormat="1" ht="15.75" customHeight="1">
      <c r="A35" s="31" t="s">
        <v>33</v>
      </c>
      <c r="B35" s="85"/>
      <c r="C35" s="85"/>
      <c r="D35" s="85"/>
      <c r="E35" s="86">
        <f>(C35+D35)*B7/100</f>
        <v>0</v>
      </c>
      <c r="F35" s="58"/>
      <c r="G35" s="7"/>
      <c r="H35" s="7"/>
      <c r="I35" s="6"/>
      <c r="J35" s="6"/>
    </row>
    <row r="36" spans="1:10" s="25" customFormat="1" ht="15.75" customHeight="1">
      <c r="A36" s="31" t="s">
        <v>34</v>
      </c>
      <c r="B36" s="85">
        <v>53748</v>
      </c>
      <c r="C36" s="85">
        <v>52981</v>
      </c>
      <c r="D36" s="85">
        <v>624</v>
      </c>
      <c r="E36" s="86">
        <v>147</v>
      </c>
      <c r="F36" s="58"/>
      <c r="G36" s="7"/>
      <c r="H36" s="7"/>
      <c r="I36" s="6"/>
      <c r="J36" s="6"/>
    </row>
    <row r="37" spans="1:10" s="25" customFormat="1" ht="15.75" customHeight="1">
      <c r="A37" s="31" t="s">
        <v>35</v>
      </c>
      <c r="B37" s="85">
        <v>61471</v>
      </c>
      <c r="C37" s="85">
        <v>60866</v>
      </c>
      <c r="D37" s="85">
        <v>429</v>
      </c>
      <c r="E37" s="86">
        <v>176</v>
      </c>
      <c r="F37" s="58"/>
      <c r="G37" s="7"/>
      <c r="H37" s="7"/>
      <c r="I37" s="6"/>
      <c r="J37" s="6"/>
    </row>
    <row r="38" spans="1:10" s="25" customFormat="1" ht="15.75" customHeight="1" thickBot="1">
      <c r="A38" s="99" t="s">
        <v>36</v>
      </c>
      <c r="B38" s="100">
        <v>97655</v>
      </c>
      <c r="C38" s="100">
        <v>93717</v>
      </c>
      <c r="D38" s="100">
        <v>3885</v>
      </c>
      <c r="E38" s="101">
        <v>60</v>
      </c>
      <c r="F38" s="58"/>
      <c r="G38" s="7"/>
      <c r="H38" s="7"/>
      <c r="I38" s="6"/>
      <c r="J38" s="6"/>
    </row>
    <row r="39" spans="1:10" s="25" customFormat="1" ht="15.75" customHeight="1" thickBot="1">
      <c r="A39" s="36" t="s">
        <v>26</v>
      </c>
      <c r="B39" s="102">
        <f>SUM(B34:B38)</f>
        <v>418651</v>
      </c>
      <c r="C39" s="102">
        <f>SUM(C34:C38)</f>
        <v>413357</v>
      </c>
      <c r="D39" s="102">
        <f>SUM(D34:D38)</f>
        <v>4938</v>
      </c>
      <c r="E39" s="103">
        <f>SUM(E34:E38)</f>
        <v>383</v>
      </c>
      <c r="F39" s="58"/>
      <c r="G39" s="7"/>
      <c r="H39" s="7"/>
      <c r="I39" s="6"/>
      <c r="J39" s="6"/>
    </row>
    <row r="40" spans="1:10" s="27" customFormat="1" ht="15.75" customHeight="1">
      <c r="A40" s="14" t="s">
        <v>12</v>
      </c>
      <c r="B40" s="14"/>
      <c r="C40" s="17"/>
      <c r="D40" s="59"/>
      <c r="E40" s="14"/>
      <c r="F40" s="14"/>
      <c r="G40" s="14"/>
      <c r="H40" s="53"/>
      <c r="I40" s="4"/>
      <c r="J40" s="4"/>
    </row>
    <row r="41" spans="1:10" s="25" customFormat="1">
      <c r="A41" s="11"/>
      <c r="B41" s="11"/>
      <c r="C41" s="11"/>
      <c r="D41" s="11"/>
      <c r="E41" s="11"/>
      <c r="F41" s="11"/>
      <c r="G41" s="11"/>
      <c r="H41" s="7"/>
      <c r="I41" s="6"/>
      <c r="J41" s="6"/>
    </row>
    <row r="42" spans="1:10" s="25" customFormat="1">
      <c r="A42" s="11"/>
      <c r="B42" s="11"/>
      <c r="C42" s="11"/>
      <c r="D42" s="11"/>
      <c r="E42" s="11"/>
      <c r="F42" s="11"/>
      <c r="G42" s="11"/>
      <c r="H42" s="7"/>
      <c r="I42" s="6"/>
      <c r="J42" s="6"/>
    </row>
    <row r="43" spans="1:10" s="25" customFormat="1">
      <c r="A43" s="11"/>
      <c r="B43" s="11"/>
      <c r="C43" s="11"/>
      <c r="D43" s="11"/>
      <c r="E43" s="11"/>
      <c r="F43" s="11"/>
      <c r="G43" s="11"/>
      <c r="H43" s="7"/>
      <c r="I43" s="6"/>
      <c r="J43" s="6"/>
    </row>
  </sheetData>
  <mergeCells count="4">
    <mergeCell ref="B32:B33"/>
    <mergeCell ref="A31:E31"/>
    <mergeCell ref="A25:C25"/>
    <mergeCell ref="C32:E32"/>
  </mergeCells>
  <pageMargins left="0.31496062992125984" right="0.31496062992125984" top="0.35433070866141736" bottom="0.35433070866141736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2018-02-12T04:32:19Z</cp:lastPrinted>
  <dcterms:created xsi:type="dcterms:W3CDTF">2016-04-22T06:39:22Z</dcterms:created>
  <dcterms:modified xsi:type="dcterms:W3CDTF">2018-03-16T10:04:42Z</dcterms:modified>
</cp:coreProperties>
</file>